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M:\Teaching Current\Cornell\Johnson 2014 Quant Skills\_class wks solutions\"/>
    </mc:Choice>
  </mc:AlternateContent>
  <bookViews>
    <workbookView xWindow="120" yWindow="195" windowWidth="12120" windowHeight="9030"/>
  </bookViews>
  <sheets>
    <sheet name="Ex 1 Basic" sheetId="34" r:id="rId1"/>
    <sheet name="Ex 1 Named" sheetId="44" r:id="rId2"/>
    <sheet name="Ex 2 Basic" sheetId="36" r:id="rId3"/>
    <sheet name="Ex 2 Named" sheetId="45" r:id="rId4"/>
    <sheet name="Ex 3" sheetId="38" r:id="rId5"/>
    <sheet name="Ex 4 Basic" sheetId="39" r:id="rId6"/>
    <sheet name="Ex 4 Named" sheetId="46" r:id="rId7"/>
    <sheet name="Ex 5 Basic" sheetId="41" r:id="rId8"/>
    <sheet name="Ex 5 Named" sheetId="47" r:id="rId9"/>
    <sheet name="Ex 6" sheetId="43" r:id="rId10"/>
    <sheet name="Ex 7" sheetId="48" r:id="rId11"/>
  </sheets>
  <calcPr calcId="152511"/>
</workbook>
</file>

<file path=xl/calcChain.xml><?xml version="1.0" encoding="utf-8"?>
<calcChain xmlns="http://schemas.openxmlformats.org/spreadsheetml/2006/main">
  <c r="C10" i="48" l="1"/>
  <c r="C9" i="48"/>
  <c r="C8" i="48"/>
  <c r="C14" i="48"/>
  <c r="C13" i="48"/>
  <c r="C12" i="48"/>
  <c r="D2" i="48"/>
  <c r="E2" i="48" s="1"/>
  <c r="F2" i="48" s="1"/>
  <c r="G2" i="48" s="1"/>
  <c r="H2" i="48" s="1"/>
  <c r="I2" i="48" s="1"/>
  <c r="I7" i="47"/>
  <c r="H7" i="47"/>
  <c r="G7" i="47"/>
  <c r="C10" i="47" s="1"/>
  <c r="F7" i="47"/>
  <c r="E7" i="47"/>
  <c r="D7" i="47"/>
  <c r="C7" i="47"/>
  <c r="C11" i="47" s="1"/>
  <c r="D16" i="46"/>
  <c r="C16" i="46"/>
  <c r="C15" i="46"/>
  <c r="D15" i="46"/>
  <c r="C12" i="46"/>
  <c r="C18" i="46"/>
  <c r="D10" i="46"/>
  <c r="C10" i="46"/>
  <c r="I7" i="45"/>
  <c r="H7" i="45"/>
  <c r="G7" i="45"/>
  <c r="F7" i="45"/>
  <c r="E7" i="45"/>
  <c r="D7" i="45"/>
  <c r="C7" i="45"/>
  <c r="C11" i="45" s="1"/>
  <c r="D16" i="44"/>
  <c r="C16" i="44"/>
  <c r="D15" i="44"/>
  <c r="C15" i="44"/>
  <c r="C12" i="44"/>
  <c r="C18" i="44"/>
  <c r="D10" i="44"/>
  <c r="C10" i="44"/>
  <c r="F4" i="43"/>
  <c r="C10" i="43" s="1"/>
  <c r="C11" i="43" s="1"/>
  <c r="I7" i="41"/>
  <c r="H7" i="41"/>
  <c r="G7" i="41"/>
  <c r="F7" i="41"/>
  <c r="E7" i="41"/>
  <c r="D7" i="41"/>
  <c r="C7" i="41"/>
  <c r="D10" i="39"/>
  <c r="H17" i="39" s="1"/>
  <c r="C10" i="39"/>
  <c r="I16" i="39" s="1"/>
  <c r="F4" i="38"/>
  <c r="C9" i="38" s="1"/>
  <c r="C10" i="38"/>
  <c r="C11" i="38" s="1"/>
  <c r="I7" i="36"/>
  <c r="H7" i="36"/>
  <c r="G7" i="36"/>
  <c r="F7" i="36"/>
  <c r="E7" i="36"/>
  <c r="D7" i="36"/>
  <c r="C7" i="36"/>
  <c r="D10" i="34"/>
  <c r="I17" i="34" s="1"/>
  <c r="C10" i="34"/>
  <c r="H16" i="34" s="1"/>
  <c r="C9" i="45" l="1"/>
  <c r="C9" i="47"/>
  <c r="C10" i="45"/>
  <c r="C9" i="43"/>
  <c r="C9" i="41"/>
  <c r="I11" i="41" s="1"/>
  <c r="D16" i="39"/>
  <c r="H16" i="39"/>
  <c r="F16" i="39"/>
  <c r="D12" i="39"/>
  <c r="F12" i="39"/>
  <c r="H12" i="39"/>
  <c r="C17" i="39"/>
  <c r="E17" i="39"/>
  <c r="G17" i="39"/>
  <c r="I17" i="39"/>
  <c r="C12" i="39"/>
  <c r="E12" i="39"/>
  <c r="G12" i="39"/>
  <c r="I12" i="39"/>
  <c r="C16" i="39"/>
  <c r="E16" i="39"/>
  <c r="G16" i="39"/>
  <c r="D17" i="39"/>
  <c r="F17" i="39"/>
  <c r="C9" i="36"/>
  <c r="E11" i="36" s="1"/>
  <c r="D17" i="34"/>
  <c r="H17" i="34"/>
  <c r="F17" i="34"/>
  <c r="C12" i="34"/>
  <c r="E12" i="34"/>
  <c r="G12" i="34"/>
  <c r="I12" i="34"/>
  <c r="C16" i="34"/>
  <c r="E16" i="34"/>
  <c r="G16" i="34"/>
  <c r="I16" i="34"/>
  <c r="D12" i="34"/>
  <c r="F12" i="34"/>
  <c r="H12" i="34"/>
  <c r="D16" i="34"/>
  <c r="F16" i="34"/>
  <c r="C17" i="34"/>
  <c r="E17" i="34"/>
  <c r="G17" i="34"/>
  <c r="D11" i="41" l="1"/>
  <c r="G11" i="41"/>
  <c r="E11" i="41"/>
  <c r="H11" i="41"/>
  <c r="F11" i="41"/>
  <c r="C11" i="41"/>
  <c r="C13" i="41"/>
  <c r="C14" i="41" s="1"/>
  <c r="C20" i="39"/>
  <c r="C21" i="39" s="1"/>
  <c r="C14" i="39"/>
  <c r="D20" i="39"/>
  <c r="D21" i="39" s="1"/>
  <c r="H11" i="36"/>
  <c r="D11" i="36"/>
  <c r="G11" i="36"/>
  <c r="C11" i="36"/>
  <c r="F11" i="36"/>
  <c r="I11" i="36"/>
  <c r="D20" i="34"/>
  <c r="D21" i="34" s="1"/>
  <c r="C20" i="34"/>
  <c r="C21" i="34" s="1"/>
  <c r="C14" i="34"/>
  <c r="C23" i="39" l="1"/>
  <c r="C13" i="36"/>
  <c r="C14" i="36" s="1"/>
  <c r="C23" i="34"/>
</calcChain>
</file>

<file path=xl/sharedStrings.xml><?xml version="1.0" encoding="utf-8"?>
<sst xmlns="http://schemas.openxmlformats.org/spreadsheetml/2006/main" count="142" uniqueCount="46">
  <si>
    <t>Mean</t>
  </si>
  <si>
    <t>Variance</t>
  </si>
  <si>
    <t>Period</t>
  </si>
  <si>
    <t>Stock C</t>
  </si>
  <si>
    <t>Portfolio</t>
  </si>
  <si>
    <t>C</t>
  </si>
  <si>
    <t>Stock D</t>
  </si>
  <si>
    <t>D</t>
  </si>
  <si>
    <t>Stock F</t>
  </si>
  <si>
    <t>Stock G</t>
  </si>
  <si>
    <t>Stock M</t>
  </si>
  <si>
    <t>Stock N</t>
  </si>
  <si>
    <t>Stock Q</t>
  </si>
  <si>
    <t>Stock R</t>
  </si>
  <si>
    <t>Covariance ST</t>
  </si>
  <si>
    <t>Stock S</t>
  </si>
  <si>
    <t>Stock T</t>
  </si>
  <si>
    <t>Stock X</t>
  </si>
  <si>
    <t>Stock Y</t>
  </si>
  <si>
    <t>Stock Z</t>
  </si>
  <si>
    <t>Covariance XY</t>
  </si>
  <si>
    <t>Covariance XZ</t>
  </si>
  <si>
    <t>Covariance YZ</t>
  </si>
  <si>
    <t>Correlation XY</t>
  </si>
  <si>
    <t>Correlation XZ</t>
  </si>
  <si>
    <t>Correlation YZ</t>
  </si>
  <si>
    <t>Covariance JK</t>
  </si>
  <si>
    <t>Stock J</t>
  </si>
  <si>
    <t>Stock K</t>
  </si>
  <si>
    <t>Inputs</t>
  </si>
  <si>
    <t>Calculations</t>
  </si>
  <si>
    <t>Covariance</t>
  </si>
  <si>
    <t>Standard Deviation</t>
  </si>
  <si>
    <t>Correlation</t>
  </si>
  <si>
    <t>Count</t>
  </si>
  <si>
    <t>Diff. from Mean CD</t>
  </si>
  <si>
    <t>Portfolio (%)</t>
  </si>
  <si>
    <t>Square Diff. from Mean</t>
  </si>
  <si>
    <t>Portfolio %</t>
  </si>
  <si>
    <t>M</t>
  </si>
  <si>
    <t>N</t>
  </si>
  <si>
    <t>Diff. from Mean MN</t>
  </si>
  <si>
    <t>Square Diff. from Mean M</t>
  </si>
  <si>
    <t>Square Diff. from Mean N</t>
  </si>
  <si>
    <t>Square Diff. from Mean C</t>
  </si>
  <si>
    <t>Square Diff. from Mean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</si>
</sst>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0000000000%"/>
    <numFmt numFmtId="165" formatCode="0.0000"/>
    <numFmt numFmtId="166" formatCode="0.000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34">
    <xf numFmtId="0" fontId="0" fillId="0" borderId="0" xfId="0"/>
    <xf numFmtId="10" fontId="1" fillId="0" borderId="0" xfId="1" applyNumberFormat="1"/>
    <xf numFmtId="164" fontId="0" fillId="0" borderId="0" xfId="0" applyNumberFormat="1"/>
    <xf numFmtId="0" fontId="0" fillId="0" borderId="1" xfId="0" applyBorder="1"/>
    <xf numFmtId="9" fontId="1" fillId="0" borderId="1" xfId="1" applyBorder="1"/>
    <xf numFmtId="0" fontId="0" fillId="0" borderId="0" xfId="0" applyBorder="1"/>
    <xf numFmtId="0" fontId="0" fillId="0" borderId="1" xfId="0" applyNumberFormat="1" applyFill="1" applyBorder="1"/>
    <xf numFmtId="10" fontId="0" fillId="0" borderId="1" xfId="0" applyNumberFormat="1" applyFill="1" applyBorder="1"/>
    <xf numFmtId="9" fontId="1" fillId="0" borderId="1" xfId="1" applyFill="1" applyBorder="1"/>
    <xf numFmtId="165" fontId="0" fillId="0" borderId="1" xfId="0" applyNumberFormat="1" applyBorder="1"/>
    <xf numFmtId="166" fontId="0" fillId="0" borderId="1" xfId="0" applyNumberFormat="1" applyFill="1" applyBorder="1"/>
    <xf numFmtId="0" fontId="2" fillId="0" borderId="0" xfId="2"/>
    <xf numFmtId="0" fontId="2" fillId="0" borderId="0" xfId="2" applyFont="1" applyAlignment="1" applyProtection="1"/>
    <xf numFmtId="0" fontId="3" fillId="0" borderId="0" xfId="2" applyFont="1" applyAlignment="1" applyProtection="1"/>
    <xf numFmtId="0" fontId="3" fillId="0" borderId="1" xfId="2" applyNumberFormat="1" applyFont="1" applyBorder="1" applyAlignment="1" applyProtection="1"/>
    <xf numFmtId="9" fontId="3" fillId="0" borderId="1" xfId="2" applyNumberFormat="1" applyFont="1" applyBorder="1" applyAlignment="1" applyProtection="1"/>
    <xf numFmtId="0" fontId="4" fillId="0" borderId="0" xfId="2" applyFont="1" applyAlignment="1" applyProtection="1"/>
    <xf numFmtId="166" fontId="3" fillId="0" borderId="0" xfId="2" applyNumberFormat="1" applyFont="1" applyBorder="1" applyAlignment="1" applyProtection="1"/>
    <xf numFmtId="0" fontId="2" fillId="0" borderId="0" xfId="3" applyFont="1" applyAlignment="1" applyProtection="1"/>
    <xf numFmtId="166" fontId="3" fillId="0" borderId="2" xfId="2" applyNumberFormat="1" applyFont="1" applyBorder="1" applyAlignment="1" applyProtection="1"/>
    <xf numFmtId="0" fontId="3" fillId="0" borderId="2" xfId="2" applyFont="1" applyBorder="1" applyAlignment="1" applyProtection="1"/>
    <xf numFmtId="10" fontId="3" fillId="0" borderId="2" xfId="2" applyNumberFormat="1" applyFont="1" applyBorder="1" applyAlignment="1" applyProtection="1"/>
    <xf numFmtId="9" fontId="3" fillId="0" borderId="0" xfId="2" applyNumberFormat="1" applyFont="1" applyAlignment="1" applyProtection="1"/>
    <xf numFmtId="3" fontId="3" fillId="0" borderId="0" xfId="2" applyNumberFormat="1" applyFont="1" applyBorder="1" applyAlignment="1" applyProtection="1"/>
    <xf numFmtId="10" fontId="3" fillId="0" borderId="3" xfId="2" applyNumberFormat="1" applyFont="1" applyBorder="1" applyAlignment="1" applyProtection="1"/>
    <xf numFmtId="10" fontId="3" fillId="0" borderId="4" xfId="2" applyNumberFormat="1" applyFont="1" applyBorder="1" applyAlignment="1" applyProtection="1"/>
    <xf numFmtId="10" fontId="3" fillId="0" borderId="5" xfId="2" applyNumberFormat="1" applyFont="1" applyBorder="1" applyAlignment="1" applyProtection="1"/>
    <xf numFmtId="10" fontId="2" fillId="0" borderId="2" xfId="2" applyNumberFormat="1" applyFont="1" applyBorder="1" applyAlignment="1" applyProtection="1"/>
    <xf numFmtId="165" fontId="3" fillId="0" borderId="2" xfId="2" applyNumberFormat="1" applyFont="1" applyBorder="1" applyAlignment="1" applyProtection="1"/>
    <xf numFmtId="0" fontId="2" fillId="0" borderId="0" xfId="0" applyFont="1"/>
    <xf numFmtId="166" fontId="3" fillId="2" borderId="2" xfId="2" applyNumberFormat="1" applyFont="1" applyFill="1" applyBorder="1" applyAlignment="1" applyProtection="1"/>
    <xf numFmtId="0" fontId="3" fillId="2" borderId="2" xfId="2" applyFont="1" applyFill="1" applyBorder="1" applyAlignment="1" applyProtection="1"/>
    <xf numFmtId="10" fontId="3" fillId="2" borderId="2" xfId="2" applyNumberFormat="1" applyFont="1" applyFill="1" applyBorder="1" applyAlignment="1" applyProtection="1"/>
    <xf numFmtId="166" fontId="0" fillId="2" borderId="1" xfId="0" applyNumberFormat="1" applyFill="1" applyBorder="1"/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/>
  </sheetViews>
  <sheetFormatPr defaultColWidth="9.140625" defaultRowHeight="12.75" x14ac:dyDescent="0.2"/>
  <cols>
    <col min="1" max="1" width="5.42578125" style="11" customWidth="1"/>
    <col min="2" max="2" width="22.140625" style="12" bestFit="1" customWidth="1"/>
    <col min="3" max="9" width="9.140625" style="11" customWidth="1"/>
    <col min="10" max="16384" width="9.140625" style="11"/>
  </cols>
  <sheetData>
    <row r="1" spans="1:10" x14ac:dyDescent="0.2">
      <c r="A1" s="11" t="s">
        <v>29</v>
      </c>
    </row>
    <row r="2" spans="1:10" s="12" customFormat="1" x14ac:dyDescent="0.2">
      <c r="B2" s="13" t="s">
        <v>2</v>
      </c>
      <c r="C2" s="14">
        <v>1</v>
      </c>
      <c r="D2" s="14">
        <v>2</v>
      </c>
      <c r="E2" s="14">
        <v>3</v>
      </c>
      <c r="F2" s="14">
        <v>4</v>
      </c>
      <c r="G2" s="14">
        <v>5</v>
      </c>
      <c r="H2" s="14">
        <v>6</v>
      </c>
      <c r="I2" s="14">
        <v>7</v>
      </c>
    </row>
    <row r="3" spans="1:10" s="12" customFormat="1" x14ac:dyDescent="0.2">
      <c r="B3" s="13" t="s">
        <v>3</v>
      </c>
      <c r="C3" s="4">
        <v>0.03</v>
      </c>
      <c r="D3" s="4">
        <v>0.05</v>
      </c>
      <c r="E3" s="4">
        <v>-0.03</v>
      </c>
      <c r="F3" s="4">
        <v>0.02</v>
      </c>
      <c r="G3" s="4">
        <v>-7.0000000000000007E-2</v>
      </c>
      <c r="H3" s="4">
        <v>0.15</v>
      </c>
      <c r="I3" s="4">
        <v>0.02</v>
      </c>
      <c r="J3" s="16"/>
    </row>
    <row r="4" spans="1:10" s="12" customFormat="1" x14ac:dyDescent="0.2">
      <c r="B4" s="13" t="s">
        <v>6</v>
      </c>
      <c r="C4" s="4">
        <v>0.05</v>
      </c>
      <c r="D4" s="4">
        <v>0.08</v>
      </c>
      <c r="E4" s="4">
        <v>-0.01</v>
      </c>
      <c r="F4" s="4">
        <v>-0.01</v>
      </c>
      <c r="G4" s="4">
        <v>-0.08</v>
      </c>
      <c r="H4" s="4">
        <v>0.06</v>
      </c>
      <c r="I4" s="4">
        <v>0.01</v>
      </c>
    </row>
    <row r="5" spans="1:10" s="12" customFormat="1" ht="12.75" customHeight="1" x14ac:dyDescent="0.2"/>
    <row r="6" spans="1:10" s="12" customFormat="1" ht="12.75" customHeight="1" x14ac:dyDescent="0.2">
      <c r="A6" s="12" t="s">
        <v>30</v>
      </c>
    </row>
    <row r="7" spans="1:10" s="12" customFormat="1" ht="12.75" customHeight="1" x14ac:dyDescent="0.2">
      <c r="B7" s="12" t="s">
        <v>34</v>
      </c>
      <c r="C7" s="12">
        <v>7</v>
      </c>
    </row>
    <row r="8" spans="1:10" s="12" customFormat="1" ht="12.75" customHeight="1" x14ac:dyDescent="0.2"/>
    <row r="9" spans="1:10" s="12" customFormat="1" ht="12.75" customHeight="1" thickBot="1" x14ac:dyDescent="0.25">
      <c r="C9" s="13" t="s">
        <v>5</v>
      </c>
      <c r="D9" s="13" t="s">
        <v>7</v>
      </c>
    </row>
    <row r="10" spans="1:10" s="12" customFormat="1" ht="12.75" customHeight="1" thickBot="1" x14ac:dyDescent="0.25">
      <c r="B10" s="13" t="s">
        <v>0</v>
      </c>
      <c r="C10" s="21">
        <f>SUM(C3:I3)/7</f>
        <v>2.4285714285714282E-2</v>
      </c>
      <c r="D10" s="21">
        <f>SUM(C4:I4)/7</f>
        <v>1.4285714285714287E-2</v>
      </c>
    </row>
    <row r="11" spans="1:10" s="12" customFormat="1" ht="12.75" customHeight="1" x14ac:dyDescent="0.2"/>
    <row r="12" spans="1:10" s="12" customFormat="1" x14ac:dyDescent="0.2">
      <c r="B12" s="13" t="s">
        <v>35</v>
      </c>
      <c r="C12" s="13">
        <f t="shared" ref="C12:I12" si="0">(C3-$C$10)*(C4-$D$10)</f>
        <v>2.0408163265306131E-4</v>
      </c>
      <c r="D12" s="13">
        <f t="shared" si="0"/>
        <v>1.6897959183673472E-3</v>
      </c>
      <c r="E12" s="13">
        <f t="shared" si="0"/>
        <v>1.3183673469387754E-3</v>
      </c>
      <c r="F12" s="13">
        <f t="shared" si="0"/>
        <v>1.0408163265306112E-4</v>
      </c>
      <c r="G12" s="13">
        <f t="shared" si="0"/>
        <v>8.8897959183673481E-3</v>
      </c>
      <c r="H12" s="13">
        <f t="shared" si="0"/>
        <v>5.7469387755102038E-3</v>
      </c>
      <c r="I12" s="13">
        <f t="shared" si="0"/>
        <v>1.8367346938775498E-5</v>
      </c>
    </row>
    <row r="13" spans="1:10" s="12" customFormat="1" ht="13.5" thickBot="1" x14ac:dyDescent="0.25">
      <c r="B13" s="13"/>
      <c r="C13" s="13"/>
      <c r="D13" s="13"/>
      <c r="E13" s="13"/>
      <c r="F13" s="13"/>
      <c r="G13" s="13"/>
      <c r="H13" s="13"/>
      <c r="I13" s="13"/>
    </row>
    <row r="14" spans="1:10" s="12" customFormat="1" ht="13.5" thickBot="1" x14ac:dyDescent="0.25">
      <c r="A14" s="11"/>
      <c r="B14" s="13" t="s">
        <v>31</v>
      </c>
      <c r="C14" s="19">
        <f>SUM(C12:I12)/(C7-1)</f>
        <v>2.9952380952380955E-3</v>
      </c>
      <c r="D14" s="13"/>
      <c r="F14" s="13"/>
    </row>
    <row r="15" spans="1:10" s="12" customFormat="1" x14ac:dyDescent="0.2">
      <c r="A15" s="11"/>
      <c r="B15" s="13"/>
      <c r="C15" s="17"/>
      <c r="D15" s="13"/>
      <c r="F15" s="13"/>
    </row>
    <row r="16" spans="1:10" s="12" customFormat="1" x14ac:dyDescent="0.2">
      <c r="B16" s="13" t="s">
        <v>44</v>
      </c>
      <c r="C16" s="13">
        <f>(C3-$C$10)^2</f>
        <v>3.2653061224489827E-5</v>
      </c>
      <c r="D16" s="13">
        <f t="shared" ref="D16:I16" si="1">(D3-$C$10)^2</f>
        <v>6.6122448979591875E-4</v>
      </c>
      <c r="E16" s="13">
        <f t="shared" si="1"/>
        <v>2.9469387755102039E-3</v>
      </c>
      <c r="F16" s="13">
        <f t="shared" si="1"/>
        <v>1.8367346938775474E-5</v>
      </c>
      <c r="G16" s="13">
        <f t="shared" si="1"/>
        <v>8.8897959183673481E-3</v>
      </c>
      <c r="H16" s="13">
        <f t="shared" si="1"/>
        <v>1.5804081632653063E-2</v>
      </c>
      <c r="I16" s="13">
        <f t="shared" si="1"/>
        <v>1.8367346938775474E-5</v>
      </c>
    </row>
    <row r="17" spans="2:9" s="12" customFormat="1" x14ac:dyDescent="0.2">
      <c r="B17" s="13" t="s">
        <v>45</v>
      </c>
      <c r="C17" s="13">
        <f>(C4-$D$10)^2</f>
        <v>1.2755102040816326E-3</v>
      </c>
      <c r="D17" s="13">
        <f t="shared" ref="D17:I17" si="2">(D4-$D$10)^2</f>
        <v>4.3183673469387755E-3</v>
      </c>
      <c r="E17" s="13">
        <f t="shared" si="2"/>
        <v>5.8979591836734696E-4</v>
      </c>
      <c r="F17" s="13">
        <f t="shared" si="2"/>
        <v>5.8979591836734696E-4</v>
      </c>
      <c r="G17" s="13">
        <f t="shared" si="2"/>
        <v>8.8897959183673481E-3</v>
      </c>
      <c r="H17" s="13">
        <f t="shared" si="2"/>
        <v>2.0897959183673463E-3</v>
      </c>
      <c r="I17" s="13">
        <f t="shared" si="2"/>
        <v>1.8367346938775518E-5</v>
      </c>
    </row>
    <row r="18" spans="2:9" s="12" customFormat="1" ht="12.75" customHeight="1" x14ac:dyDescent="0.2"/>
    <row r="19" spans="2:9" s="12" customFormat="1" ht="13.5" thickBot="1" x14ac:dyDescent="0.25">
      <c r="B19" s="13"/>
      <c r="C19" s="13" t="s">
        <v>5</v>
      </c>
      <c r="D19" s="13" t="s">
        <v>7</v>
      </c>
      <c r="E19" s="13"/>
      <c r="F19" s="13"/>
    </row>
    <row r="20" spans="2:9" s="12" customFormat="1" ht="13.5" thickBot="1" x14ac:dyDescent="0.25">
      <c r="B20" s="13" t="s">
        <v>1</v>
      </c>
      <c r="C20" s="20">
        <f>SUM(C16:I16)/(C7-1)</f>
        <v>4.7285714285714292E-3</v>
      </c>
      <c r="D20" s="20">
        <f>SUM(C17:I17)/(C7-1)</f>
        <v>2.9619047619047615E-3</v>
      </c>
      <c r="E20" s="13"/>
      <c r="F20" s="13"/>
    </row>
    <row r="21" spans="2:9" s="12" customFormat="1" ht="13.5" thickBot="1" x14ac:dyDescent="0.25">
      <c r="B21" s="13" t="s">
        <v>32</v>
      </c>
      <c r="C21" s="21">
        <f>C20^0.5</f>
        <v>6.8764608837478522E-2</v>
      </c>
      <c r="D21" s="21">
        <f>D20^0.5</f>
        <v>5.4423384329759954E-2</v>
      </c>
      <c r="E21" s="13"/>
      <c r="F21" s="13"/>
    </row>
    <row r="22" spans="2:9" s="12" customFormat="1" ht="12.75" customHeight="1" thickBot="1" x14ac:dyDescent="0.25"/>
    <row r="23" spans="2:9" ht="13.5" thickBot="1" x14ac:dyDescent="0.25">
      <c r="B23" s="13" t="s">
        <v>33</v>
      </c>
      <c r="C23" s="28">
        <f>C14/(C21*D21)</f>
        <v>0.80035162094865175</v>
      </c>
      <c r="G23" s="12"/>
      <c r="H23" s="12"/>
      <c r="I23" s="12"/>
    </row>
  </sheetData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/>
  </sheetViews>
  <sheetFormatPr defaultColWidth="9.140625" defaultRowHeight="12.75" x14ac:dyDescent="0.2"/>
  <cols>
    <col min="1" max="1" width="5.42578125" style="11" customWidth="1"/>
    <col min="2" max="2" width="16.7109375" style="12" customWidth="1"/>
    <col min="3" max="3" width="9" style="11" bestFit="1" customWidth="1"/>
    <col min="4" max="4" width="8.5703125" style="11" bestFit="1" customWidth="1"/>
    <col min="5" max="5" width="3.7109375" style="11" customWidth="1"/>
    <col min="6" max="6" width="9.140625" style="11" customWidth="1"/>
    <col min="7" max="16384" width="9.140625" style="11"/>
  </cols>
  <sheetData>
    <row r="1" spans="1:13" x14ac:dyDescent="0.2">
      <c r="A1" s="11" t="s">
        <v>29</v>
      </c>
    </row>
    <row r="2" spans="1:13" s="12" customFormat="1" x14ac:dyDescent="0.2">
      <c r="B2" s="13"/>
      <c r="C2" s="13" t="s">
        <v>0</v>
      </c>
      <c r="D2" s="13" t="s">
        <v>1</v>
      </c>
      <c r="E2" s="13"/>
      <c r="F2" s="13" t="s">
        <v>38</v>
      </c>
    </row>
    <row r="3" spans="1:13" s="12" customFormat="1" x14ac:dyDescent="0.2">
      <c r="B3" s="13" t="s">
        <v>15</v>
      </c>
      <c r="C3" s="7">
        <v>-1.8599999999999998E-2</v>
      </c>
      <c r="D3" s="6">
        <v>1.155E-3</v>
      </c>
      <c r="E3" s="11"/>
      <c r="F3" s="8">
        <v>0.75</v>
      </c>
      <c r="G3" s="16"/>
    </row>
    <row r="4" spans="1:13" s="12" customFormat="1" x14ac:dyDescent="0.2">
      <c r="B4" s="13" t="s">
        <v>16</v>
      </c>
      <c r="C4" s="7">
        <v>1.29E-2</v>
      </c>
      <c r="D4" s="10">
        <v>3.0200000000000001E-3</v>
      </c>
      <c r="E4" s="11"/>
      <c r="F4" s="8">
        <f>1-F3</f>
        <v>0.25</v>
      </c>
    </row>
    <row r="5" spans="1:13" s="12" customFormat="1" ht="12.75" customHeight="1" x14ac:dyDescent="0.2">
      <c r="E5" s="13"/>
    </row>
    <row r="6" spans="1:13" s="12" customFormat="1" ht="12.75" customHeight="1" x14ac:dyDescent="0.2">
      <c r="B6" s="12" t="s">
        <v>14</v>
      </c>
      <c r="C6" s="6">
        <v>-5.3300000000000005E-4</v>
      </c>
    </row>
    <row r="7" spans="1:13" s="12" customFormat="1" ht="12.75" customHeight="1" x14ac:dyDescent="0.2"/>
    <row r="8" spans="1:13" s="12" customFormat="1" ht="12.75" customHeight="1" thickBot="1" x14ac:dyDescent="0.25">
      <c r="A8" s="12" t="s">
        <v>30</v>
      </c>
    </row>
    <row r="9" spans="1:13" s="12" customFormat="1" ht="12.75" customHeight="1" thickBot="1" x14ac:dyDescent="0.25">
      <c r="B9" s="12" t="s">
        <v>0</v>
      </c>
      <c r="C9" s="27">
        <f>F3*C3+F4*C4</f>
        <v>-1.0724999999999998E-2</v>
      </c>
    </row>
    <row r="10" spans="1:13" s="12" customFormat="1" ht="13.5" thickBot="1" x14ac:dyDescent="0.25">
      <c r="B10" s="12" t="s">
        <v>1</v>
      </c>
      <c r="C10" s="19">
        <f>(F3^2*D3)+(2*F3*F4*C6)+(F4^2*D4)</f>
        <v>6.3856250000000002E-4</v>
      </c>
      <c r="D10" s="17"/>
      <c r="E10" s="11"/>
    </row>
    <row r="11" spans="1:13" ht="13.5" thickBot="1" x14ac:dyDescent="0.25">
      <c r="A11" s="12"/>
      <c r="B11" s="12" t="s">
        <v>32</v>
      </c>
      <c r="C11" s="21">
        <f>C10^0.5</f>
        <v>2.5269794221560254E-2</v>
      </c>
      <c r="E11" s="13"/>
    </row>
    <row r="12" spans="1:13" s="12" customFormat="1" x14ac:dyDescent="0.2">
      <c r="B12" s="13"/>
      <c r="C12" s="23"/>
      <c r="E12" s="13"/>
    </row>
    <row r="13" spans="1:13" s="12" customFormat="1" x14ac:dyDescent="0.2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</sheetData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/>
  </sheetViews>
  <sheetFormatPr defaultRowHeight="12.75" x14ac:dyDescent="0.2"/>
  <cols>
    <col min="2" max="2" width="13.28515625" bestFit="1" customWidth="1"/>
    <col min="3" max="3" width="12.5703125" bestFit="1" customWidth="1"/>
    <col min="4" max="5" width="12.140625" bestFit="1" customWidth="1"/>
    <col min="6" max="6" width="12.5703125" bestFit="1" customWidth="1"/>
    <col min="7" max="8" width="12.140625" bestFit="1" customWidth="1"/>
    <col min="9" max="9" width="12.5703125" bestFit="1" customWidth="1"/>
    <col min="10" max="10" width="4.7109375" customWidth="1"/>
    <col min="11" max="11" width="12.140625" bestFit="1" customWidth="1"/>
    <col min="12" max="13" width="9.28515625" bestFit="1" customWidth="1"/>
    <col min="15" max="16" width="12" bestFit="1" customWidth="1"/>
  </cols>
  <sheetData>
    <row r="1" spans="1:14" x14ac:dyDescent="0.2">
      <c r="A1" s="29" t="s">
        <v>29</v>
      </c>
    </row>
    <row r="2" spans="1:14" x14ac:dyDescent="0.2">
      <c r="B2" s="5" t="s">
        <v>2</v>
      </c>
      <c r="C2" s="3">
        <v>1</v>
      </c>
      <c r="D2" s="3">
        <f t="shared" ref="D2:I2" si="0">C2+1</f>
        <v>2</v>
      </c>
      <c r="E2" s="3">
        <f t="shared" si="0"/>
        <v>3</v>
      </c>
      <c r="F2" s="3">
        <f t="shared" si="0"/>
        <v>4</v>
      </c>
      <c r="G2" s="3">
        <f t="shared" si="0"/>
        <v>5</v>
      </c>
      <c r="H2" s="3">
        <f t="shared" si="0"/>
        <v>6</v>
      </c>
      <c r="I2" s="3">
        <f t="shared" si="0"/>
        <v>7</v>
      </c>
    </row>
    <row r="3" spans="1:14" x14ac:dyDescent="0.2">
      <c r="B3" s="5" t="s">
        <v>17</v>
      </c>
      <c r="C3" s="4">
        <v>0.03</v>
      </c>
      <c r="D3" s="4">
        <v>0.05</v>
      </c>
      <c r="E3" s="4">
        <v>-0.03</v>
      </c>
      <c r="F3" s="4">
        <v>0.02</v>
      </c>
      <c r="G3" s="4">
        <v>-7.0000000000000007E-2</v>
      </c>
      <c r="H3" s="4">
        <v>0.15</v>
      </c>
      <c r="I3" s="4">
        <v>0.02</v>
      </c>
      <c r="N3" s="1"/>
    </row>
    <row r="4" spans="1:14" x14ac:dyDescent="0.2">
      <c r="B4" s="5" t="s">
        <v>18</v>
      </c>
      <c r="C4" s="4">
        <v>0.05</v>
      </c>
      <c r="D4" s="4">
        <v>0.08</v>
      </c>
      <c r="E4" s="4">
        <v>-0.01</v>
      </c>
      <c r="F4" s="4">
        <v>-0.01</v>
      </c>
      <c r="G4" s="4">
        <v>-0.08</v>
      </c>
      <c r="H4" s="4">
        <v>0.06</v>
      </c>
      <c r="I4" s="4">
        <v>0.01</v>
      </c>
      <c r="N4" s="1"/>
    </row>
    <row r="5" spans="1:14" x14ac:dyDescent="0.2">
      <c r="B5" s="5" t="s">
        <v>19</v>
      </c>
      <c r="C5" s="4">
        <v>-0.06</v>
      </c>
      <c r="D5" s="4">
        <v>-0.09</v>
      </c>
      <c r="E5" s="4">
        <v>0</v>
      </c>
      <c r="F5" s="4">
        <v>0</v>
      </c>
      <c r="G5" s="4">
        <v>7.0000000000000007E-2</v>
      </c>
      <c r="H5" s="4">
        <v>-0.06</v>
      </c>
      <c r="I5" s="4">
        <v>-0.02</v>
      </c>
      <c r="N5" s="1"/>
    </row>
    <row r="7" spans="1:14" x14ac:dyDescent="0.2">
      <c r="A7" s="29" t="s">
        <v>30</v>
      </c>
    </row>
    <row r="8" spans="1:14" x14ac:dyDescent="0.2">
      <c r="B8" s="3" t="s">
        <v>20</v>
      </c>
      <c r="C8" s="33">
        <f>_xlfn.COVARIANCE.S(C3:I3,C4:I4)</f>
        <v>2.9952380952380955E-3</v>
      </c>
      <c r="E8" s="5"/>
    </row>
    <row r="9" spans="1:14" x14ac:dyDescent="0.2">
      <c r="B9" s="3" t="s">
        <v>21</v>
      </c>
      <c r="C9" s="33">
        <f>_xlfn.COVARIANCE.S(C3:I3,C5:I5)</f>
        <v>-2.7857142857142859E-3</v>
      </c>
      <c r="E9" s="5"/>
    </row>
    <row r="10" spans="1:14" x14ac:dyDescent="0.2">
      <c r="B10" s="3" t="s">
        <v>22</v>
      </c>
      <c r="C10" s="33">
        <f>_xlfn.COVARIANCE.S(C4:I4,C5:I5)</f>
        <v>-2.8857142857142853E-3</v>
      </c>
      <c r="E10" s="5"/>
    </row>
    <row r="11" spans="1:14" x14ac:dyDescent="0.2">
      <c r="E11" s="5"/>
    </row>
    <row r="12" spans="1:14" x14ac:dyDescent="0.2">
      <c r="B12" s="3" t="s">
        <v>23</v>
      </c>
      <c r="C12" s="9">
        <f>CORREL(C3:I3,C4:I4)</f>
        <v>0.80035162094865175</v>
      </c>
      <c r="E12" s="5"/>
    </row>
    <row r="13" spans="1:14" x14ac:dyDescent="0.2">
      <c r="B13" s="3" t="s">
        <v>24</v>
      </c>
      <c r="C13" s="9">
        <f>CORREL(C3:I3,C5:I5)</f>
        <v>-0.76234910566839753</v>
      </c>
      <c r="E13" s="5"/>
    </row>
    <row r="14" spans="1:14" x14ac:dyDescent="0.2">
      <c r="B14" s="3" t="s">
        <v>25</v>
      </c>
      <c r="C14" s="9">
        <f>CORREL(C4:I4,C5:I5)</f>
        <v>-0.99781513051051596</v>
      </c>
      <c r="E14" s="5"/>
    </row>
    <row r="15" spans="1:14" x14ac:dyDescent="0.2">
      <c r="F15" s="2"/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/>
  </sheetViews>
  <sheetFormatPr defaultColWidth="9.140625" defaultRowHeight="12.75" x14ac:dyDescent="0.2"/>
  <cols>
    <col min="1" max="1" width="5.42578125" style="11" customWidth="1"/>
    <col min="2" max="2" width="22.140625" style="12" bestFit="1" customWidth="1"/>
    <col min="3" max="9" width="9.140625" style="11" customWidth="1"/>
    <col min="10" max="16384" width="9.140625" style="11"/>
  </cols>
  <sheetData>
    <row r="1" spans="1:10" x14ac:dyDescent="0.2">
      <c r="A1" s="11" t="s">
        <v>29</v>
      </c>
    </row>
    <row r="2" spans="1:10" s="12" customFormat="1" x14ac:dyDescent="0.2">
      <c r="B2" s="13" t="s">
        <v>2</v>
      </c>
      <c r="C2" s="14">
        <v>1</v>
      </c>
      <c r="D2" s="14">
        <v>2</v>
      </c>
      <c r="E2" s="14">
        <v>3</v>
      </c>
      <c r="F2" s="14">
        <v>4</v>
      </c>
      <c r="G2" s="14">
        <v>5</v>
      </c>
      <c r="H2" s="14">
        <v>6</v>
      </c>
      <c r="I2" s="14">
        <v>7</v>
      </c>
    </row>
    <row r="3" spans="1:10" s="12" customFormat="1" x14ac:dyDescent="0.2">
      <c r="B3" s="13" t="s">
        <v>3</v>
      </c>
      <c r="C3" s="4">
        <v>0.03</v>
      </c>
      <c r="D3" s="4">
        <v>0.05</v>
      </c>
      <c r="E3" s="4">
        <v>-0.03</v>
      </c>
      <c r="F3" s="4">
        <v>0.02</v>
      </c>
      <c r="G3" s="4">
        <v>-7.0000000000000007E-2</v>
      </c>
      <c r="H3" s="4">
        <v>0.15</v>
      </c>
      <c r="I3" s="4">
        <v>0.02</v>
      </c>
      <c r="J3" s="16"/>
    </row>
    <row r="4" spans="1:10" s="12" customFormat="1" x14ac:dyDescent="0.2">
      <c r="B4" s="13" t="s">
        <v>6</v>
      </c>
      <c r="C4" s="4">
        <v>0.05</v>
      </c>
      <c r="D4" s="4">
        <v>0.08</v>
      </c>
      <c r="E4" s="4">
        <v>-0.01</v>
      </c>
      <c r="F4" s="4">
        <v>-0.01</v>
      </c>
      <c r="G4" s="4">
        <v>-0.08</v>
      </c>
      <c r="H4" s="4">
        <v>0.06</v>
      </c>
      <c r="I4" s="4">
        <v>0.01</v>
      </c>
    </row>
    <row r="5" spans="1:10" s="12" customFormat="1" ht="12.75" customHeight="1" x14ac:dyDescent="0.2"/>
    <row r="6" spans="1:10" s="12" customFormat="1" ht="12.75" customHeight="1" x14ac:dyDescent="0.2">
      <c r="A6" s="12" t="s">
        <v>30</v>
      </c>
    </row>
    <row r="7" spans="1:10" s="12" customFormat="1" ht="12.75" customHeight="1" x14ac:dyDescent="0.2">
      <c r="B7" s="12" t="s">
        <v>34</v>
      </c>
      <c r="C7" s="12">
        <v>7</v>
      </c>
    </row>
    <row r="8" spans="1:10" s="12" customFormat="1" ht="12.75" customHeight="1" x14ac:dyDescent="0.2"/>
    <row r="9" spans="1:10" s="12" customFormat="1" ht="12.75" customHeight="1" thickBot="1" x14ac:dyDescent="0.25">
      <c r="C9" s="13" t="s">
        <v>5</v>
      </c>
      <c r="D9" s="13" t="s">
        <v>7</v>
      </c>
    </row>
    <row r="10" spans="1:10" s="12" customFormat="1" ht="12.75" customHeight="1" thickBot="1" x14ac:dyDescent="0.25">
      <c r="B10" s="13" t="s">
        <v>0</v>
      </c>
      <c r="C10" s="21">
        <f>SUM(C3:I3)/7</f>
        <v>2.4285714285714282E-2</v>
      </c>
      <c r="D10" s="21">
        <f>SUM(C4:I4)/7</f>
        <v>1.4285714285714287E-2</v>
      </c>
    </row>
    <row r="11" spans="1:10" s="12" customFormat="1" ht="12.75" customHeight="1" thickBot="1" x14ac:dyDescent="0.25"/>
    <row r="12" spans="1:10" s="12" customFormat="1" ht="13.5" thickBot="1" x14ac:dyDescent="0.25">
      <c r="A12" s="11"/>
      <c r="B12" s="13" t="s">
        <v>31</v>
      </c>
      <c r="C12" s="30">
        <f>_xlfn.COVARIANCE.S(C3:I3,C4:I4)</f>
        <v>2.9952380952380955E-3</v>
      </c>
      <c r="D12" s="13"/>
      <c r="F12" s="13"/>
    </row>
    <row r="13" spans="1:10" s="12" customFormat="1" x14ac:dyDescent="0.2">
      <c r="A13" s="11"/>
      <c r="B13" s="13"/>
      <c r="C13" s="17"/>
      <c r="D13" s="13"/>
      <c r="F13" s="13"/>
    </row>
    <row r="14" spans="1:10" s="12" customFormat="1" ht="13.5" thickBot="1" x14ac:dyDescent="0.25">
      <c r="B14" s="13"/>
      <c r="C14" s="13" t="s">
        <v>5</v>
      </c>
      <c r="D14" s="13" t="s">
        <v>7</v>
      </c>
      <c r="E14" s="13"/>
      <c r="F14" s="13"/>
    </row>
    <row r="15" spans="1:10" s="12" customFormat="1" ht="13.5" thickBot="1" x14ac:dyDescent="0.25">
      <c r="B15" s="13" t="s">
        <v>1</v>
      </c>
      <c r="C15" s="31">
        <f>_xlfn.VAR.S(C3:I3)</f>
        <v>4.7285714285714292E-3</v>
      </c>
      <c r="D15" s="31">
        <f>_xlfn.VAR.S(C4:I4)</f>
        <v>2.9619047619047615E-3</v>
      </c>
      <c r="E15" s="13"/>
      <c r="F15" s="13"/>
    </row>
    <row r="16" spans="1:10" s="12" customFormat="1" ht="13.5" thickBot="1" x14ac:dyDescent="0.25">
      <c r="B16" s="13" t="s">
        <v>32</v>
      </c>
      <c r="C16" s="32">
        <f>_xlfn.STDEV.S(C3:I3)</f>
        <v>6.8764608837478522E-2</v>
      </c>
      <c r="D16" s="32">
        <f>_xlfn.STDEV.S(C4:I4)</f>
        <v>5.4423384329759954E-2</v>
      </c>
      <c r="E16" s="13"/>
      <c r="F16" s="13"/>
    </row>
    <row r="17" spans="1:9" s="12" customFormat="1" ht="12.75" customHeight="1" thickBot="1" x14ac:dyDescent="0.25"/>
    <row r="18" spans="1:9" ht="13.5" thickBot="1" x14ac:dyDescent="0.25">
      <c r="B18" s="13" t="s">
        <v>33</v>
      </c>
      <c r="C18" s="28">
        <f>CORREL(C3:I3,C4:I4)</f>
        <v>0.80035162094865175</v>
      </c>
      <c r="G18" s="12"/>
      <c r="H18" s="12"/>
      <c r="I18" s="12"/>
    </row>
    <row r="19" spans="1:9" x14ac:dyDescent="0.2">
      <c r="A19" s="18"/>
      <c r="G19" s="12"/>
      <c r="H19" s="12"/>
      <c r="I19" s="12"/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/>
  </sheetViews>
  <sheetFormatPr defaultColWidth="9.140625" defaultRowHeight="12.75" x14ac:dyDescent="0.2"/>
  <cols>
    <col min="1" max="1" width="5.42578125" style="11" customWidth="1"/>
    <col min="2" max="2" width="20.140625" style="12" bestFit="1" customWidth="1"/>
    <col min="3" max="9" width="9.140625" style="11" customWidth="1"/>
    <col min="10" max="10" width="3.7109375" style="11" customWidth="1"/>
    <col min="11" max="11" width="11.140625" style="11" bestFit="1" customWidth="1"/>
    <col min="12" max="16384" width="9.140625" style="11"/>
  </cols>
  <sheetData>
    <row r="1" spans="1:12" x14ac:dyDescent="0.2">
      <c r="A1" s="11" t="s">
        <v>29</v>
      </c>
    </row>
    <row r="2" spans="1:12" s="12" customFormat="1" x14ac:dyDescent="0.2">
      <c r="B2" s="13" t="s">
        <v>2</v>
      </c>
      <c r="C2" s="14">
        <v>1</v>
      </c>
      <c r="D2" s="14">
        <v>2</v>
      </c>
      <c r="E2" s="14">
        <v>3</v>
      </c>
      <c r="F2" s="14">
        <v>4</v>
      </c>
      <c r="G2" s="14">
        <v>5</v>
      </c>
      <c r="H2" s="14">
        <v>6</v>
      </c>
      <c r="I2" s="14">
        <v>7</v>
      </c>
      <c r="J2" s="13"/>
      <c r="K2" s="13" t="s">
        <v>36</v>
      </c>
    </row>
    <row r="3" spans="1:12" s="12" customFormat="1" x14ac:dyDescent="0.2">
      <c r="B3" s="13" t="s">
        <v>8</v>
      </c>
      <c r="C3" s="4">
        <v>-0.02</v>
      </c>
      <c r="D3" s="4">
        <v>0.08</v>
      </c>
      <c r="E3" s="4">
        <v>0.01</v>
      </c>
      <c r="F3" s="4">
        <v>-0.04</v>
      </c>
      <c r="G3" s="4">
        <v>0.12</v>
      </c>
      <c r="H3" s="4">
        <v>0.09</v>
      </c>
      <c r="I3" s="4">
        <v>0.06</v>
      </c>
      <c r="J3" s="13"/>
      <c r="K3" s="15">
        <v>0.4</v>
      </c>
      <c r="L3" s="16"/>
    </row>
    <row r="4" spans="1:12" s="12" customFormat="1" x14ac:dyDescent="0.2">
      <c r="B4" s="13" t="s">
        <v>9</v>
      </c>
      <c r="C4" s="4">
        <v>7.0000000000000007E-2</v>
      </c>
      <c r="D4" s="4">
        <v>0.02</v>
      </c>
      <c r="E4" s="4">
        <v>0.05</v>
      </c>
      <c r="F4" s="4">
        <v>-7.0000000000000007E-2</v>
      </c>
      <c r="G4" s="4">
        <v>-0.02</v>
      </c>
      <c r="H4" s="4">
        <v>0.01</v>
      </c>
      <c r="I4" s="4">
        <v>-0.02</v>
      </c>
      <c r="J4" s="13"/>
      <c r="K4" s="15">
        <v>0.6</v>
      </c>
    </row>
    <row r="5" spans="1:12" s="12" customFormat="1" x14ac:dyDescent="0.2">
      <c r="B5" s="13"/>
      <c r="C5" s="22"/>
      <c r="D5" s="22"/>
      <c r="E5" s="22"/>
      <c r="F5" s="22"/>
      <c r="G5" s="22"/>
      <c r="H5" s="22"/>
      <c r="I5" s="22"/>
      <c r="J5" s="13"/>
      <c r="K5" s="22"/>
    </row>
    <row r="6" spans="1:12" s="12" customFormat="1" ht="12.75" customHeight="1" thickBot="1" x14ac:dyDescent="0.25">
      <c r="A6" s="12" t="s">
        <v>30</v>
      </c>
    </row>
    <row r="7" spans="1:12" s="12" customFormat="1" ht="13.5" thickBot="1" x14ac:dyDescent="0.25">
      <c r="B7" s="13" t="s">
        <v>4</v>
      </c>
      <c r="C7" s="24">
        <f t="shared" ref="C7:I7" si="0">($K$3*C3)+($K$4*C4)</f>
        <v>3.4000000000000002E-2</v>
      </c>
      <c r="D7" s="25">
        <f t="shared" si="0"/>
        <v>4.3999999999999997E-2</v>
      </c>
      <c r="E7" s="25">
        <f t="shared" si="0"/>
        <v>3.4000000000000002E-2</v>
      </c>
      <c r="F7" s="25">
        <f t="shared" si="0"/>
        <v>-5.8000000000000003E-2</v>
      </c>
      <c r="G7" s="25">
        <f t="shared" si="0"/>
        <v>3.6000000000000004E-2</v>
      </c>
      <c r="H7" s="25">
        <f t="shared" si="0"/>
        <v>4.1999999999999996E-2</v>
      </c>
      <c r="I7" s="26">
        <f t="shared" si="0"/>
        <v>1.2E-2</v>
      </c>
    </row>
    <row r="8" spans="1:12" s="12" customFormat="1" ht="12.75" customHeight="1" thickBot="1" x14ac:dyDescent="0.25"/>
    <row r="9" spans="1:12" s="12" customFormat="1" ht="13.5" thickBot="1" x14ac:dyDescent="0.25">
      <c r="B9" s="13" t="s">
        <v>0</v>
      </c>
      <c r="C9" s="21">
        <f>SUM(C7:I7)/7</f>
        <v>2.0571428571428574E-2</v>
      </c>
    </row>
    <row r="10" spans="1:12" s="12" customFormat="1" x14ac:dyDescent="0.2">
      <c r="B10" s="13"/>
      <c r="C10" s="17"/>
      <c r="J10" s="11"/>
    </row>
    <row r="11" spans="1:12" s="12" customFormat="1" x14ac:dyDescent="0.2">
      <c r="B11" s="13" t="s">
        <v>37</v>
      </c>
      <c r="C11" s="13">
        <f>(C7-$C$9)^2</f>
        <v>1.8032653061224489E-4</v>
      </c>
      <c r="D11" s="13">
        <f t="shared" ref="D11:I11" si="1">(D7-$C$9)^2</f>
        <v>5.4889795918367326E-4</v>
      </c>
      <c r="E11" s="13">
        <f t="shared" si="1"/>
        <v>1.8032653061224489E-4</v>
      </c>
      <c r="F11" s="13">
        <f t="shared" si="1"/>
        <v>6.1734693877551015E-3</v>
      </c>
      <c r="G11" s="13">
        <f t="shared" si="1"/>
        <v>2.3804081632653067E-4</v>
      </c>
      <c r="H11" s="13">
        <f t="shared" si="1"/>
        <v>4.5918367346938746E-4</v>
      </c>
      <c r="I11" s="13">
        <f t="shared" si="1"/>
        <v>7.3469387755102072E-5</v>
      </c>
      <c r="J11" s="11"/>
    </row>
    <row r="12" spans="1:12" s="12" customFormat="1" ht="13.5" thickBot="1" x14ac:dyDescent="0.25">
      <c r="B12" s="13"/>
      <c r="C12" s="17"/>
      <c r="J12" s="11"/>
    </row>
    <row r="13" spans="1:12" s="12" customFormat="1" ht="13.5" thickBot="1" x14ac:dyDescent="0.25">
      <c r="B13" s="13" t="s">
        <v>1</v>
      </c>
      <c r="C13" s="19">
        <f>SUM(C11:I11)/6</f>
        <v>1.3089523809523809E-3</v>
      </c>
      <c r="J13" s="11"/>
    </row>
    <row r="14" spans="1:12" s="12" customFormat="1" ht="13.5" thickBot="1" x14ac:dyDescent="0.25">
      <c r="B14" s="13" t="s">
        <v>32</v>
      </c>
      <c r="C14" s="21">
        <f>C13^0.5</f>
        <v>3.6179446940941218E-2</v>
      </c>
      <c r="J14" s="11"/>
    </row>
    <row r="15" spans="1:12" s="12" customFormat="1" x14ac:dyDescent="0.2">
      <c r="B15" s="13"/>
      <c r="C15" s="23"/>
      <c r="J15" s="11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/>
  </sheetViews>
  <sheetFormatPr defaultColWidth="9.140625" defaultRowHeight="12.75" x14ac:dyDescent="0.2"/>
  <cols>
    <col min="1" max="1" width="5.42578125" style="11" customWidth="1"/>
    <col min="2" max="2" width="20.140625" style="12" bestFit="1" customWidth="1"/>
    <col min="3" max="9" width="9.140625" style="11" customWidth="1"/>
    <col min="10" max="10" width="3.7109375" style="11" customWidth="1"/>
    <col min="11" max="11" width="11.140625" style="11" bestFit="1" customWidth="1"/>
    <col min="12" max="16384" width="9.140625" style="11"/>
  </cols>
  <sheetData>
    <row r="1" spans="1:12" x14ac:dyDescent="0.2">
      <c r="A1" s="11" t="s">
        <v>29</v>
      </c>
    </row>
    <row r="2" spans="1:12" s="12" customFormat="1" x14ac:dyDescent="0.2">
      <c r="B2" s="13" t="s">
        <v>2</v>
      </c>
      <c r="C2" s="14">
        <v>1</v>
      </c>
      <c r="D2" s="14">
        <v>2</v>
      </c>
      <c r="E2" s="14">
        <v>3</v>
      </c>
      <c r="F2" s="14">
        <v>4</v>
      </c>
      <c r="G2" s="14">
        <v>5</v>
      </c>
      <c r="H2" s="14">
        <v>6</v>
      </c>
      <c r="I2" s="14">
        <v>7</v>
      </c>
      <c r="J2" s="13"/>
      <c r="K2" s="13" t="s">
        <v>36</v>
      </c>
    </row>
    <row r="3" spans="1:12" s="12" customFormat="1" x14ac:dyDescent="0.2">
      <c r="B3" s="13" t="s">
        <v>8</v>
      </c>
      <c r="C3" s="4">
        <v>-0.02</v>
      </c>
      <c r="D3" s="4">
        <v>0.08</v>
      </c>
      <c r="E3" s="4">
        <v>0.01</v>
      </c>
      <c r="F3" s="4">
        <v>-0.04</v>
      </c>
      <c r="G3" s="4">
        <v>0.12</v>
      </c>
      <c r="H3" s="4">
        <v>0.09</v>
      </c>
      <c r="I3" s="4">
        <v>0.06</v>
      </c>
      <c r="J3" s="13"/>
      <c r="K3" s="15">
        <v>0.4</v>
      </c>
      <c r="L3" s="16"/>
    </row>
    <row r="4" spans="1:12" s="12" customFormat="1" x14ac:dyDescent="0.2">
      <c r="B4" s="13" t="s">
        <v>9</v>
      </c>
      <c r="C4" s="4">
        <v>7.0000000000000007E-2</v>
      </c>
      <c r="D4" s="4">
        <v>0.02</v>
      </c>
      <c r="E4" s="4">
        <v>0.05</v>
      </c>
      <c r="F4" s="4">
        <v>-7.0000000000000007E-2</v>
      </c>
      <c r="G4" s="4">
        <v>-0.02</v>
      </c>
      <c r="H4" s="4">
        <v>0.01</v>
      </c>
      <c r="I4" s="4">
        <v>-0.02</v>
      </c>
      <c r="J4" s="13"/>
      <c r="K4" s="15">
        <v>0.6</v>
      </c>
    </row>
    <row r="5" spans="1:12" s="12" customFormat="1" x14ac:dyDescent="0.2">
      <c r="B5" s="13"/>
      <c r="C5" s="22"/>
      <c r="D5" s="22"/>
      <c r="E5" s="22"/>
      <c r="F5" s="22"/>
      <c r="G5" s="22"/>
      <c r="H5" s="22"/>
      <c r="I5" s="22"/>
      <c r="J5" s="13"/>
      <c r="K5" s="22"/>
    </row>
    <row r="6" spans="1:12" s="12" customFormat="1" ht="12.75" customHeight="1" thickBot="1" x14ac:dyDescent="0.25">
      <c r="A6" s="12" t="s">
        <v>30</v>
      </c>
    </row>
    <row r="7" spans="1:12" s="12" customFormat="1" ht="13.5" thickBot="1" x14ac:dyDescent="0.25">
      <c r="B7" s="13" t="s">
        <v>4</v>
      </c>
      <c r="C7" s="24">
        <f t="shared" ref="C7:I7" si="0">($K$3*C3)+($K$4*C4)</f>
        <v>3.4000000000000002E-2</v>
      </c>
      <c r="D7" s="25">
        <f t="shared" si="0"/>
        <v>4.3999999999999997E-2</v>
      </c>
      <c r="E7" s="25">
        <f t="shared" si="0"/>
        <v>3.4000000000000002E-2</v>
      </c>
      <c r="F7" s="25">
        <f t="shared" si="0"/>
        <v>-5.8000000000000003E-2</v>
      </c>
      <c r="G7" s="25">
        <f t="shared" si="0"/>
        <v>3.6000000000000004E-2</v>
      </c>
      <c r="H7" s="25">
        <f t="shared" si="0"/>
        <v>4.1999999999999996E-2</v>
      </c>
      <c r="I7" s="26">
        <f t="shared" si="0"/>
        <v>1.2E-2</v>
      </c>
    </row>
    <row r="8" spans="1:12" s="12" customFormat="1" ht="12.75" customHeight="1" thickBot="1" x14ac:dyDescent="0.25"/>
    <row r="9" spans="1:12" s="12" customFormat="1" ht="13.5" thickBot="1" x14ac:dyDescent="0.25">
      <c r="B9" s="13" t="s">
        <v>0</v>
      </c>
      <c r="C9" s="21">
        <f>AVERAGE(C7:I7)</f>
        <v>2.0571428571428574E-2</v>
      </c>
    </row>
    <row r="10" spans="1:12" s="12" customFormat="1" ht="13.5" thickBot="1" x14ac:dyDescent="0.25">
      <c r="B10" s="13" t="s">
        <v>1</v>
      </c>
      <c r="C10" s="30">
        <f>_xlfn.VAR.S(C7:I7)</f>
        <v>1.3089523809523811E-3</v>
      </c>
      <c r="J10" s="11"/>
    </row>
    <row r="11" spans="1:12" s="12" customFormat="1" ht="13.5" thickBot="1" x14ac:dyDescent="0.25">
      <c r="B11" s="13" t="s">
        <v>32</v>
      </c>
      <c r="C11" s="32">
        <f>_xlfn.STDEV.S(C7:I7)</f>
        <v>3.6179446940941225E-2</v>
      </c>
      <c r="J11" s="11"/>
    </row>
    <row r="12" spans="1:12" s="12" customFormat="1" x14ac:dyDescent="0.2">
      <c r="B12" s="13"/>
      <c r="C12" s="23"/>
      <c r="J12" s="11"/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/>
  </sheetViews>
  <sheetFormatPr defaultColWidth="9.140625" defaultRowHeight="12.75" x14ac:dyDescent="0.2"/>
  <cols>
    <col min="1" max="1" width="5.42578125" style="11" customWidth="1"/>
    <col min="2" max="2" width="16.7109375" style="12" customWidth="1"/>
    <col min="3" max="3" width="9" style="11" bestFit="1" customWidth="1"/>
    <col min="4" max="4" width="8.5703125" style="11" bestFit="1" customWidth="1"/>
    <col min="5" max="5" width="3.7109375" style="11" customWidth="1"/>
    <col min="6" max="6" width="9.140625" style="11" customWidth="1"/>
    <col min="7" max="16384" width="9.140625" style="11"/>
  </cols>
  <sheetData>
    <row r="1" spans="1:13" x14ac:dyDescent="0.2">
      <c r="A1" s="11" t="s">
        <v>29</v>
      </c>
    </row>
    <row r="2" spans="1:13" s="12" customFormat="1" x14ac:dyDescent="0.2">
      <c r="B2" s="13"/>
      <c r="C2" s="13" t="s">
        <v>0</v>
      </c>
      <c r="D2" s="13" t="s">
        <v>1</v>
      </c>
      <c r="E2" s="13"/>
      <c r="F2" s="13" t="s">
        <v>38</v>
      </c>
    </row>
    <row r="3" spans="1:13" s="12" customFormat="1" x14ac:dyDescent="0.2">
      <c r="B3" s="13" t="s">
        <v>27</v>
      </c>
      <c r="C3" s="7">
        <v>4.1399999999999999E-2</v>
      </c>
      <c r="D3" s="10">
        <v>3.441E-3</v>
      </c>
      <c r="E3" s="11"/>
      <c r="F3" s="8">
        <v>0.2</v>
      </c>
      <c r="G3" s="16"/>
    </row>
    <row r="4" spans="1:13" s="12" customFormat="1" x14ac:dyDescent="0.2">
      <c r="B4" s="13" t="s">
        <v>28</v>
      </c>
      <c r="C4" s="7">
        <v>2.2100000000000002E-2</v>
      </c>
      <c r="D4" s="10">
        <v>4.5840000000000004E-3</v>
      </c>
      <c r="E4" s="11"/>
      <c r="F4" s="8">
        <f>1-F3</f>
        <v>0.8</v>
      </c>
    </row>
    <row r="5" spans="1:13" s="12" customFormat="1" ht="12.75" customHeight="1" x14ac:dyDescent="0.2">
      <c r="E5" s="13"/>
    </row>
    <row r="6" spans="1:13" s="12" customFormat="1" ht="12.75" customHeight="1" x14ac:dyDescent="0.2">
      <c r="B6" s="12" t="s">
        <v>26</v>
      </c>
      <c r="C6" s="6">
        <v>2.127E-3</v>
      </c>
    </row>
    <row r="7" spans="1:13" s="12" customFormat="1" ht="12.75" customHeight="1" x14ac:dyDescent="0.2"/>
    <row r="8" spans="1:13" s="12" customFormat="1" ht="12.75" customHeight="1" thickBot="1" x14ac:dyDescent="0.25">
      <c r="A8" s="12" t="s">
        <v>30</v>
      </c>
    </row>
    <row r="9" spans="1:13" s="12" customFormat="1" ht="12.75" customHeight="1" thickBot="1" x14ac:dyDescent="0.25">
      <c r="B9" s="12" t="s">
        <v>0</v>
      </c>
      <c r="C9" s="27">
        <f>F3*C3+F4*C4</f>
        <v>2.5960000000000004E-2</v>
      </c>
    </row>
    <row r="10" spans="1:13" s="12" customFormat="1" ht="13.5" thickBot="1" x14ac:dyDescent="0.25">
      <c r="B10" s="12" t="s">
        <v>1</v>
      </c>
      <c r="C10" s="19">
        <f>(F3^2*D3)+(2*F3*F4*C6)+(F4^2*D4)</f>
        <v>3.7520400000000012E-3</v>
      </c>
      <c r="D10" s="17"/>
      <c r="E10" s="11"/>
    </row>
    <row r="11" spans="1:13" ht="13.5" thickBot="1" x14ac:dyDescent="0.25">
      <c r="A11" s="12"/>
      <c r="B11" s="12" t="s">
        <v>32</v>
      </c>
      <c r="C11" s="21">
        <f>C10^0.5</f>
        <v>6.1253897835158222E-2</v>
      </c>
      <c r="E11" s="13"/>
    </row>
    <row r="12" spans="1:13" s="12" customFormat="1" x14ac:dyDescent="0.2">
      <c r="B12" s="13"/>
      <c r="C12" s="23"/>
      <c r="E12" s="13"/>
    </row>
    <row r="13" spans="1:13" s="12" customFormat="1" x14ac:dyDescent="0.2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/>
  </sheetViews>
  <sheetFormatPr defaultColWidth="9.140625" defaultRowHeight="12.75" x14ac:dyDescent="0.2"/>
  <cols>
    <col min="1" max="1" width="5.42578125" style="11" customWidth="1"/>
    <col min="2" max="2" width="22.140625" style="12" bestFit="1" customWidth="1"/>
    <col min="3" max="9" width="9.140625" style="11" customWidth="1"/>
    <col min="10" max="16384" width="9.140625" style="11"/>
  </cols>
  <sheetData>
    <row r="1" spans="1:10" x14ac:dyDescent="0.2">
      <c r="A1" s="11" t="s">
        <v>29</v>
      </c>
    </row>
    <row r="2" spans="1:10" s="12" customFormat="1" x14ac:dyDescent="0.2">
      <c r="B2" s="13" t="s">
        <v>2</v>
      </c>
      <c r="C2" s="14">
        <v>1</v>
      </c>
      <c r="D2" s="14">
        <v>2</v>
      </c>
      <c r="E2" s="14">
        <v>3</v>
      </c>
      <c r="F2" s="14">
        <v>4</v>
      </c>
      <c r="G2" s="14">
        <v>5</v>
      </c>
      <c r="H2" s="14">
        <v>6</v>
      </c>
      <c r="I2" s="14">
        <v>7</v>
      </c>
    </row>
    <row r="3" spans="1:10" s="12" customFormat="1" x14ac:dyDescent="0.2">
      <c r="B3" s="13" t="s">
        <v>10</v>
      </c>
      <c r="C3" s="4">
        <v>-0.03</v>
      </c>
      <c r="D3" s="4">
        <v>0.01</v>
      </c>
      <c r="E3" s="4">
        <v>0.04</v>
      </c>
      <c r="F3" s="4">
        <v>0.02</v>
      </c>
      <c r="G3" s="4">
        <v>0.09</v>
      </c>
      <c r="H3" s="4">
        <v>0.12</v>
      </c>
      <c r="I3" s="4">
        <v>-0.04</v>
      </c>
      <c r="J3" s="16"/>
    </row>
    <row r="4" spans="1:10" s="12" customFormat="1" x14ac:dyDescent="0.2">
      <c r="B4" s="13" t="s">
        <v>11</v>
      </c>
      <c r="C4" s="4">
        <v>0.02</v>
      </c>
      <c r="D4" s="4">
        <v>7.0000000000000007E-2</v>
      </c>
      <c r="E4" s="4">
        <v>-0.06</v>
      </c>
      <c r="F4" s="4">
        <v>-0.04</v>
      </c>
      <c r="G4" s="4">
        <v>0.01</v>
      </c>
      <c r="H4" s="4">
        <v>0.03</v>
      </c>
      <c r="I4" s="4">
        <v>0.08</v>
      </c>
    </row>
    <row r="5" spans="1:10" s="12" customFormat="1" ht="12.75" customHeight="1" x14ac:dyDescent="0.2"/>
    <row r="6" spans="1:10" s="12" customFormat="1" ht="12.75" customHeight="1" x14ac:dyDescent="0.2">
      <c r="A6" s="12" t="s">
        <v>30</v>
      </c>
    </row>
    <row r="7" spans="1:10" s="12" customFormat="1" ht="12.75" customHeight="1" x14ac:dyDescent="0.2">
      <c r="B7" s="12" t="s">
        <v>34</v>
      </c>
      <c r="C7" s="12">
        <v>7</v>
      </c>
    </row>
    <row r="8" spans="1:10" s="12" customFormat="1" ht="12.75" customHeight="1" x14ac:dyDescent="0.2"/>
    <row r="9" spans="1:10" s="12" customFormat="1" ht="12.75" customHeight="1" thickBot="1" x14ac:dyDescent="0.25">
      <c r="C9" s="13" t="s">
        <v>39</v>
      </c>
      <c r="D9" s="13" t="s">
        <v>40</v>
      </c>
    </row>
    <row r="10" spans="1:10" s="12" customFormat="1" ht="12.75" customHeight="1" thickBot="1" x14ac:dyDescent="0.25">
      <c r="B10" s="13" t="s">
        <v>0</v>
      </c>
      <c r="C10" s="21">
        <f>SUM(C3:I3)/7</f>
        <v>0.03</v>
      </c>
      <c r="D10" s="21">
        <f>SUM(C4:I4)/7</f>
        <v>1.5714285714285715E-2</v>
      </c>
    </row>
    <row r="11" spans="1:10" s="12" customFormat="1" ht="12.75" customHeight="1" x14ac:dyDescent="0.2"/>
    <row r="12" spans="1:10" s="12" customFormat="1" x14ac:dyDescent="0.2">
      <c r="B12" s="13" t="s">
        <v>41</v>
      </c>
      <c r="C12" s="13">
        <f t="shared" ref="C12:I12" si="0">(C3-$C$10)*(C4-$D$10)</f>
        <v>-2.571428571428571E-4</v>
      </c>
      <c r="D12" s="13">
        <f t="shared" si="0"/>
        <v>-1.0857142857142856E-3</v>
      </c>
      <c r="E12" s="13">
        <f t="shared" si="0"/>
        <v>-7.5714285714285716E-4</v>
      </c>
      <c r="F12" s="13">
        <f t="shared" si="0"/>
        <v>5.5714285714285707E-4</v>
      </c>
      <c r="G12" s="13">
        <f t="shared" si="0"/>
        <v>-3.428571428571429E-4</v>
      </c>
      <c r="H12" s="13">
        <f t="shared" si="0"/>
        <v>1.2857142857142854E-3</v>
      </c>
      <c r="I12" s="13">
        <f t="shared" si="0"/>
        <v>-4.4999999999999997E-3</v>
      </c>
    </row>
    <row r="13" spans="1:10" s="12" customFormat="1" ht="13.5" thickBot="1" x14ac:dyDescent="0.25">
      <c r="B13" s="13"/>
      <c r="C13" s="13"/>
      <c r="D13" s="13"/>
      <c r="E13" s="13"/>
      <c r="F13" s="13"/>
      <c r="G13" s="13"/>
      <c r="H13" s="13"/>
      <c r="I13" s="13"/>
    </row>
    <row r="14" spans="1:10" s="12" customFormat="1" ht="13.5" thickBot="1" x14ac:dyDescent="0.25">
      <c r="A14" s="11"/>
      <c r="B14" s="13" t="s">
        <v>31</v>
      </c>
      <c r="C14" s="19">
        <f>SUM(C12:I12)/(C7-1)</f>
        <v>-8.5000000000000006E-4</v>
      </c>
      <c r="D14" s="13"/>
      <c r="F14" s="13"/>
    </row>
    <row r="15" spans="1:10" s="12" customFormat="1" x14ac:dyDescent="0.2">
      <c r="A15" s="11"/>
      <c r="B15" s="13"/>
      <c r="C15" s="17"/>
      <c r="D15" s="13"/>
      <c r="F15" s="13"/>
    </row>
    <row r="16" spans="1:10" s="12" customFormat="1" x14ac:dyDescent="0.2">
      <c r="B16" s="13" t="s">
        <v>42</v>
      </c>
      <c r="C16" s="13">
        <f>(C3-$C$10)^2</f>
        <v>3.5999999999999999E-3</v>
      </c>
      <c r="D16" s="13">
        <f t="shared" ref="D16:I16" si="1">(D3-$C$10)^2</f>
        <v>3.9999999999999986E-4</v>
      </c>
      <c r="E16" s="13">
        <f t="shared" si="1"/>
        <v>1.0000000000000005E-4</v>
      </c>
      <c r="F16" s="13">
        <f t="shared" si="1"/>
        <v>9.9999999999999964E-5</v>
      </c>
      <c r="G16" s="13">
        <f t="shared" si="1"/>
        <v>3.5999999999999999E-3</v>
      </c>
      <c r="H16" s="13">
        <f t="shared" si="1"/>
        <v>8.0999999999999996E-3</v>
      </c>
      <c r="I16" s="13">
        <f t="shared" si="1"/>
        <v>4.9000000000000007E-3</v>
      </c>
    </row>
    <row r="17" spans="2:9" s="12" customFormat="1" x14ac:dyDescent="0.2">
      <c r="B17" s="13" t="s">
        <v>43</v>
      </c>
      <c r="C17" s="13">
        <f>(C4-$D$10)^2</f>
        <v>1.8367346938775505E-5</v>
      </c>
      <c r="D17" s="13">
        <f t="shared" ref="D17:I17" si="2">(D4-$D$10)^2</f>
        <v>2.9469387755102047E-3</v>
      </c>
      <c r="E17" s="13">
        <f t="shared" si="2"/>
        <v>5.7326530612244889E-3</v>
      </c>
      <c r="F17" s="13">
        <f t="shared" si="2"/>
        <v>3.1040816326530613E-3</v>
      </c>
      <c r="G17" s="13">
        <f t="shared" si="2"/>
        <v>3.2653061224489807E-5</v>
      </c>
      <c r="H17" s="13">
        <f t="shared" si="2"/>
        <v>2.0408163265306115E-4</v>
      </c>
      <c r="I17" s="13">
        <f t="shared" si="2"/>
        <v>4.132653061224489E-3</v>
      </c>
    </row>
    <row r="18" spans="2:9" s="12" customFormat="1" ht="12.75" customHeight="1" x14ac:dyDescent="0.2"/>
    <row r="19" spans="2:9" s="12" customFormat="1" ht="13.5" thickBot="1" x14ac:dyDescent="0.25">
      <c r="B19" s="13"/>
      <c r="C19" s="13" t="s">
        <v>39</v>
      </c>
      <c r="D19" s="13" t="s">
        <v>40</v>
      </c>
      <c r="E19" s="13"/>
      <c r="F19" s="13"/>
    </row>
    <row r="20" spans="2:9" s="12" customFormat="1" ht="13.5" thickBot="1" x14ac:dyDescent="0.25">
      <c r="B20" s="13" t="s">
        <v>1</v>
      </c>
      <c r="C20" s="20">
        <f>SUM(C16:I16)/(C7-1)</f>
        <v>3.4666666666666669E-3</v>
      </c>
      <c r="D20" s="20">
        <f>SUM(C17:I17)/(C7-1)</f>
        <v>2.6952380952380956E-3</v>
      </c>
      <c r="E20" s="13"/>
      <c r="F20" s="13"/>
    </row>
    <row r="21" spans="2:9" s="12" customFormat="1" ht="13.5" thickBot="1" x14ac:dyDescent="0.25">
      <c r="B21" s="13" t="s">
        <v>32</v>
      </c>
      <c r="C21" s="21">
        <f>C20^0.5</f>
        <v>5.8878405775518984E-2</v>
      </c>
      <c r="D21" s="21">
        <f>D20^0.5</f>
        <v>5.1915682555833703E-2</v>
      </c>
      <c r="E21" s="13"/>
      <c r="F21" s="13"/>
    </row>
    <row r="22" spans="2:9" s="12" customFormat="1" ht="12.75" customHeight="1" thickBot="1" x14ac:dyDescent="0.25"/>
    <row r="23" spans="2:9" ht="13.5" thickBot="1" x14ac:dyDescent="0.25">
      <c r="B23" s="13" t="s">
        <v>33</v>
      </c>
      <c r="C23" s="28">
        <f>C14/(C21*D21)</f>
        <v>-0.27807651704891972</v>
      </c>
      <c r="G23" s="12"/>
      <c r="H23" s="12"/>
      <c r="I23" s="12"/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/>
  </sheetViews>
  <sheetFormatPr defaultColWidth="9.140625" defaultRowHeight="12.75" x14ac:dyDescent="0.2"/>
  <cols>
    <col min="1" max="1" width="5.42578125" style="11" customWidth="1"/>
    <col min="2" max="2" width="22.140625" style="12" bestFit="1" customWidth="1"/>
    <col min="3" max="9" width="9.140625" style="11" customWidth="1"/>
    <col min="10" max="16384" width="9.140625" style="11"/>
  </cols>
  <sheetData>
    <row r="1" spans="1:10" x14ac:dyDescent="0.2">
      <c r="A1" s="11" t="s">
        <v>29</v>
      </c>
    </row>
    <row r="2" spans="1:10" s="12" customFormat="1" x14ac:dyDescent="0.2">
      <c r="B2" s="13" t="s">
        <v>2</v>
      </c>
      <c r="C2" s="14">
        <v>1</v>
      </c>
      <c r="D2" s="14">
        <v>2</v>
      </c>
      <c r="E2" s="14">
        <v>3</v>
      </c>
      <c r="F2" s="14">
        <v>4</v>
      </c>
      <c r="G2" s="14">
        <v>5</v>
      </c>
      <c r="H2" s="14">
        <v>6</v>
      </c>
      <c r="I2" s="14">
        <v>7</v>
      </c>
    </row>
    <row r="3" spans="1:10" s="12" customFormat="1" x14ac:dyDescent="0.2">
      <c r="B3" s="13" t="s">
        <v>10</v>
      </c>
      <c r="C3" s="4">
        <v>-0.03</v>
      </c>
      <c r="D3" s="4">
        <v>0.01</v>
      </c>
      <c r="E3" s="4">
        <v>0.04</v>
      </c>
      <c r="F3" s="4">
        <v>0.02</v>
      </c>
      <c r="G3" s="4">
        <v>0.09</v>
      </c>
      <c r="H3" s="4">
        <v>0.12</v>
      </c>
      <c r="I3" s="4">
        <v>-0.04</v>
      </c>
      <c r="J3" s="16"/>
    </row>
    <row r="4" spans="1:10" s="12" customFormat="1" x14ac:dyDescent="0.2">
      <c r="B4" s="13" t="s">
        <v>11</v>
      </c>
      <c r="C4" s="4">
        <v>0.02</v>
      </c>
      <c r="D4" s="4">
        <v>7.0000000000000007E-2</v>
      </c>
      <c r="E4" s="4">
        <v>-0.06</v>
      </c>
      <c r="F4" s="4">
        <v>-0.04</v>
      </c>
      <c r="G4" s="4">
        <v>0.01</v>
      </c>
      <c r="H4" s="4">
        <v>0.03</v>
      </c>
      <c r="I4" s="4">
        <v>0.08</v>
      </c>
    </row>
    <row r="5" spans="1:10" s="12" customFormat="1" ht="12.75" customHeight="1" x14ac:dyDescent="0.2"/>
    <row r="6" spans="1:10" s="12" customFormat="1" ht="12.75" customHeight="1" x14ac:dyDescent="0.2">
      <c r="A6" s="12" t="s">
        <v>30</v>
      </c>
    </row>
    <row r="7" spans="1:10" s="12" customFormat="1" ht="12.75" customHeight="1" x14ac:dyDescent="0.2">
      <c r="B7" s="12" t="s">
        <v>34</v>
      </c>
      <c r="C7" s="12">
        <v>7</v>
      </c>
    </row>
    <row r="8" spans="1:10" s="12" customFormat="1" ht="12.75" customHeight="1" x14ac:dyDescent="0.2"/>
    <row r="9" spans="1:10" s="12" customFormat="1" ht="12.75" customHeight="1" thickBot="1" x14ac:dyDescent="0.25">
      <c r="C9" s="13" t="s">
        <v>39</v>
      </c>
      <c r="D9" s="13" t="s">
        <v>40</v>
      </c>
    </row>
    <row r="10" spans="1:10" s="12" customFormat="1" ht="12.75" customHeight="1" thickBot="1" x14ac:dyDescent="0.25">
      <c r="B10" s="13" t="s">
        <v>0</v>
      </c>
      <c r="C10" s="21">
        <f>SUM(C3:I3)/7</f>
        <v>0.03</v>
      </c>
      <c r="D10" s="21">
        <f>SUM(C4:I4)/7</f>
        <v>1.5714285714285715E-2</v>
      </c>
    </row>
    <row r="11" spans="1:10" s="12" customFormat="1" ht="12.75" customHeight="1" thickBot="1" x14ac:dyDescent="0.25"/>
    <row r="12" spans="1:10" s="12" customFormat="1" ht="13.5" thickBot="1" x14ac:dyDescent="0.25">
      <c r="A12" s="11"/>
      <c r="B12" s="13" t="s">
        <v>31</v>
      </c>
      <c r="C12" s="30">
        <f>_xlfn.COVARIANCE.S(C3:I3,C4:I4)</f>
        <v>-8.5000000000000006E-4</v>
      </c>
      <c r="D12" s="13"/>
      <c r="F12" s="13"/>
    </row>
    <row r="13" spans="1:10" s="12" customFormat="1" x14ac:dyDescent="0.2">
      <c r="A13" s="11"/>
      <c r="B13" s="13"/>
      <c r="C13" s="17"/>
      <c r="D13" s="13"/>
      <c r="F13" s="13"/>
    </row>
    <row r="14" spans="1:10" s="12" customFormat="1" ht="13.5" thickBot="1" x14ac:dyDescent="0.25">
      <c r="B14" s="13"/>
      <c r="C14" s="13" t="s">
        <v>39</v>
      </c>
      <c r="D14" s="13" t="s">
        <v>40</v>
      </c>
      <c r="E14" s="13"/>
      <c r="F14" s="13"/>
    </row>
    <row r="15" spans="1:10" s="12" customFormat="1" ht="13.5" thickBot="1" x14ac:dyDescent="0.25">
      <c r="B15" s="13" t="s">
        <v>1</v>
      </c>
      <c r="C15" s="31">
        <f>_xlfn.VAR.S(C3:I3)</f>
        <v>3.4666666666666665E-3</v>
      </c>
      <c r="D15" s="31">
        <f>_xlfn.VAR.S(C4:I4)</f>
        <v>2.6952380952380956E-3</v>
      </c>
      <c r="E15" s="13"/>
      <c r="F15" s="13"/>
    </row>
    <row r="16" spans="1:10" s="12" customFormat="1" ht="13.5" thickBot="1" x14ac:dyDescent="0.25">
      <c r="B16" s="13" t="s">
        <v>32</v>
      </c>
      <c r="C16" s="32">
        <f>_xlfn.STDEV.S(C3:I3)</f>
        <v>5.8878405775518977E-2</v>
      </c>
      <c r="D16" s="32">
        <f>_xlfn.STDEV.S(C4:I4)</f>
        <v>5.1915682555833703E-2</v>
      </c>
      <c r="E16" s="13"/>
      <c r="F16" s="13"/>
    </row>
    <row r="17" spans="1:9" s="12" customFormat="1" ht="12.75" customHeight="1" thickBot="1" x14ac:dyDescent="0.25"/>
    <row r="18" spans="1:9" ht="13.5" thickBot="1" x14ac:dyDescent="0.25">
      <c r="B18" s="13" t="s">
        <v>33</v>
      </c>
      <c r="C18" s="28">
        <f>CORREL(C3:I3,C4:I4)</f>
        <v>-0.27807651704891972</v>
      </c>
      <c r="G18" s="12"/>
      <c r="H18" s="12"/>
      <c r="I18" s="12"/>
    </row>
    <row r="19" spans="1:9" x14ac:dyDescent="0.2">
      <c r="A19" s="18"/>
      <c r="G19" s="12"/>
      <c r="H19" s="12"/>
      <c r="I19" s="12"/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/>
  </sheetViews>
  <sheetFormatPr defaultColWidth="9.140625" defaultRowHeight="12.75" x14ac:dyDescent="0.2"/>
  <cols>
    <col min="1" max="1" width="5.42578125" style="11" customWidth="1"/>
    <col min="2" max="2" width="20.140625" style="12" bestFit="1" customWidth="1"/>
    <col min="3" max="9" width="9.140625" style="11" customWidth="1"/>
    <col min="10" max="10" width="3.7109375" style="11" customWidth="1"/>
    <col min="11" max="11" width="11.140625" style="11" bestFit="1" customWidth="1"/>
    <col min="12" max="16384" width="9.140625" style="11"/>
  </cols>
  <sheetData>
    <row r="1" spans="1:12" x14ac:dyDescent="0.2">
      <c r="A1" s="11" t="s">
        <v>29</v>
      </c>
    </row>
    <row r="2" spans="1:12" s="12" customFormat="1" x14ac:dyDescent="0.2">
      <c r="B2" s="13" t="s">
        <v>2</v>
      </c>
      <c r="C2" s="14">
        <v>1</v>
      </c>
      <c r="D2" s="14">
        <v>2</v>
      </c>
      <c r="E2" s="14">
        <v>3</v>
      </c>
      <c r="F2" s="14">
        <v>4</v>
      </c>
      <c r="G2" s="14">
        <v>5</v>
      </c>
      <c r="H2" s="14">
        <v>6</v>
      </c>
      <c r="I2" s="14">
        <v>7</v>
      </c>
      <c r="J2" s="13"/>
      <c r="K2" s="13" t="s">
        <v>36</v>
      </c>
    </row>
    <row r="3" spans="1:12" s="12" customFormat="1" x14ac:dyDescent="0.2">
      <c r="B3" s="13" t="s">
        <v>12</v>
      </c>
      <c r="C3" s="4">
        <v>0.01</v>
      </c>
      <c r="D3" s="4">
        <v>0.1</v>
      </c>
      <c r="E3" s="4">
        <v>-0.03</v>
      </c>
      <c r="F3" s="4">
        <v>0.05</v>
      </c>
      <c r="G3" s="4">
        <v>-0.06</v>
      </c>
      <c r="H3" s="4">
        <v>0.14000000000000001</v>
      </c>
      <c r="I3" s="4">
        <v>0.02</v>
      </c>
      <c r="J3" s="13"/>
      <c r="K3" s="15">
        <v>0.1</v>
      </c>
      <c r="L3" s="16"/>
    </row>
    <row r="4" spans="1:12" s="12" customFormat="1" x14ac:dyDescent="0.2">
      <c r="B4" s="13" t="s">
        <v>13</v>
      </c>
      <c r="C4" s="4">
        <v>-0.05</v>
      </c>
      <c r="D4" s="4">
        <v>0.03</v>
      </c>
      <c r="E4" s="4">
        <v>-0.02</v>
      </c>
      <c r="F4" s="4">
        <v>0.09</v>
      </c>
      <c r="G4" s="4">
        <v>0.01</v>
      </c>
      <c r="H4" s="4">
        <v>0.09</v>
      </c>
      <c r="I4" s="4">
        <v>-0.01</v>
      </c>
      <c r="J4" s="13"/>
      <c r="K4" s="15">
        <v>0.9</v>
      </c>
    </row>
    <row r="5" spans="1:12" s="12" customFormat="1" x14ac:dyDescent="0.2">
      <c r="B5" s="13"/>
      <c r="C5" s="22"/>
      <c r="D5" s="22"/>
      <c r="E5" s="22"/>
      <c r="F5" s="22"/>
      <c r="G5" s="22"/>
      <c r="H5" s="22"/>
      <c r="I5" s="22"/>
      <c r="J5" s="13"/>
      <c r="K5" s="22"/>
    </row>
    <row r="6" spans="1:12" s="12" customFormat="1" ht="12.75" customHeight="1" thickBot="1" x14ac:dyDescent="0.25">
      <c r="A6" s="12" t="s">
        <v>30</v>
      </c>
    </row>
    <row r="7" spans="1:12" s="12" customFormat="1" ht="13.5" thickBot="1" x14ac:dyDescent="0.25">
      <c r="B7" s="13" t="s">
        <v>4</v>
      </c>
      <c r="C7" s="24">
        <f t="shared" ref="C7:I7" si="0">($K$3*C3)+($K$4*C4)</f>
        <v>-4.4000000000000004E-2</v>
      </c>
      <c r="D7" s="25">
        <f t="shared" si="0"/>
        <v>3.7000000000000005E-2</v>
      </c>
      <c r="E7" s="25">
        <f t="shared" si="0"/>
        <v>-2.1000000000000001E-2</v>
      </c>
      <c r="F7" s="25">
        <f t="shared" si="0"/>
        <v>8.6000000000000007E-2</v>
      </c>
      <c r="G7" s="25">
        <f t="shared" si="0"/>
        <v>3.0000000000000009E-3</v>
      </c>
      <c r="H7" s="25">
        <f t="shared" si="0"/>
        <v>9.5000000000000001E-2</v>
      </c>
      <c r="I7" s="26">
        <f t="shared" si="0"/>
        <v>-7.000000000000001E-3</v>
      </c>
    </row>
    <row r="8" spans="1:12" s="12" customFormat="1" ht="12.75" customHeight="1" thickBot="1" x14ac:dyDescent="0.25"/>
    <row r="9" spans="1:12" s="12" customFormat="1" ht="13.5" thickBot="1" x14ac:dyDescent="0.25">
      <c r="B9" s="13" t="s">
        <v>0</v>
      </c>
      <c r="C9" s="21">
        <f>SUM(C7:I7)/7</f>
        <v>2.128571428571429E-2</v>
      </c>
    </row>
    <row r="10" spans="1:12" s="12" customFormat="1" x14ac:dyDescent="0.2">
      <c r="B10" s="13"/>
      <c r="C10" s="17"/>
      <c r="J10" s="11"/>
    </row>
    <row r="11" spans="1:12" s="12" customFormat="1" x14ac:dyDescent="0.2">
      <c r="B11" s="13" t="s">
        <v>37</v>
      </c>
      <c r="C11" s="13">
        <f>(C7-$C$9)^2</f>
        <v>4.2622244897959193E-3</v>
      </c>
      <c r="D11" s="13">
        <f t="shared" ref="D11:I11" si="1">(D7-$C$9)^2</f>
        <v>2.4693877551020411E-4</v>
      </c>
      <c r="E11" s="13">
        <f t="shared" si="1"/>
        <v>1.7880816326530614E-3</v>
      </c>
      <c r="F11" s="13">
        <f t="shared" si="1"/>
        <v>4.1879387755102051E-3</v>
      </c>
      <c r="G11" s="13">
        <f t="shared" si="1"/>
        <v>3.3436734693877558E-4</v>
      </c>
      <c r="H11" s="13">
        <f t="shared" si="1"/>
        <v>5.4337959183673457E-3</v>
      </c>
      <c r="I11" s="13">
        <f t="shared" si="1"/>
        <v>8.0008163265306146E-4</v>
      </c>
      <c r="J11" s="11"/>
    </row>
    <row r="12" spans="1:12" s="12" customFormat="1" ht="13.5" thickBot="1" x14ac:dyDescent="0.25">
      <c r="B12" s="13"/>
      <c r="C12" s="17"/>
      <c r="J12" s="11"/>
    </row>
    <row r="13" spans="1:12" s="12" customFormat="1" ht="13.5" thickBot="1" x14ac:dyDescent="0.25">
      <c r="B13" s="13" t="s">
        <v>1</v>
      </c>
      <c r="C13" s="19">
        <f>SUM(C11:I11)/6</f>
        <v>2.8422380952380956E-3</v>
      </c>
      <c r="J13" s="11"/>
    </row>
    <row r="14" spans="1:12" s="12" customFormat="1" ht="13.5" thickBot="1" x14ac:dyDescent="0.25">
      <c r="B14" s="13" t="s">
        <v>32</v>
      </c>
      <c r="C14" s="21">
        <f>C13^0.5</f>
        <v>5.3312644796878118E-2</v>
      </c>
      <c r="J14" s="11"/>
    </row>
    <row r="15" spans="1:12" s="12" customFormat="1" x14ac:dyDescent="0.2">
      <c r="B15" s="13"/>
      <c r="C15" s="23"/>
      <c r="J15" s="11"/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/>
  </sheetViews>
  <sheetFormatPr defaultColWidth="9.140625" defaultRowHeight="12.75" x14ac:dyDescent="0.2"/>
  <cols>
    <col min="1" max="1" width="5.42578125" style="11" customWidth="1"/>
    <col min="2" max="2" width="20.140625" style="12" bestFit="1" customWidth="1"/>
    <col min="3" max="9" width="9.140625" style="11" customWidth="1"/>
    <col min="10" max="10" width="3.7109375" style="11" customWidth="1"/>
    <col min="11" max="11" width="11.140625" style="11" bestFit="1" customWidth="1"/>
    <col min="12" max="16384" width="9.140625" style="11"/>
  </cols>
  <sheetData>
    <row r="1" spans="1:12" x14ac:dyDescent="0.2">
      <c r="A1" s="11" t="s">
        <v>29</v>
      </c>
    </row>
    <row r="2" spans="1:12" s="12" customFormat="1" x14ac:dyDescent="0.2">
      <c r="B2" s="13" t="s">
        <v>2</v>
      </c>
      <c r="C2" s="14">
        <v>1</v>
      </c>
      <c r="D2" s="14">
        <v>2</v>
      </c>
      <c r="E2" s="14">
        <v>3</v>
      </c>
      <c r="F2" s="14">
        <v>4</v>
      </c>
      <c r="G2" s="14">
        <v>5</v>
      </c>
      <c r="H2" s="14">
        <v>6</v>
      </c>
      <c r="I2" s="14">
        <v>7</v>
      </c>
      <c r="J2" s="13"/>
      <c r="K2" s="13" t="s">
        <v>36</v>
      </c>
    </row>
    <row r="3" spans="1:12" s="12" customFormat="1" x14ac:dyDescent="0.2">
      <c r="B3" s="13" t="s">
        <v>12</v>
      </c>
      <c r="C3" s="4">
        <v>0.01</v>
      </c>
      <c r="D3" s="4">
        <v>0.1</v>
      </c>
      <c r="E3" s="4">
        <v>-0.03</v>
      </c>
      <c r="F3" s="4">
        <v>0.05</v>
      </c>
      <c r="G3" s="4">
        <v>-0.06</v>
      </c>
      <c r="H3" s="4">
        <v>0.14000000000000001</v>
      </c>
      <c r="I3" s="4">
        <v>0.02</v>
      </c>
      <c r="J3" s="13"/>
      <c r="K3" s="15">
        <v>0.1</v>
      </c>
      <c r="L3" s="16"/>
    </row>
    <row r="4" spans="1:12" s="12" customFormat="1" x14ac:dyDescent="0.2">
      <c r="B4" s="13" t="s">
        <v>13</v>
      </c>
      <c r="C4" s="4">
        <v>-0.05</v>
      </c>
      <c r="D4" s="4">
        <v>0.03</v>
      </c>
      <c r="E4" s="4">
        <v>-0.02</v>
      </c>
      <c r="F4" s="4">
        <v>0.09</v>
      </c>
      <c r="G4" s="4">
        <v>0.01</v>
      </c>
      <c r="H4" s="4">
        <v>0.09</v>
      </c>
      <c r="I4" s="4">
        <v>-0.01</v>
      </c>
      <c r="J4" s="13"/>
      <c r="K4" s="15">
        <v>0.9</v>
      </c>
    </row>
    <row r="5" spans="1:12" s="12" customFormat="1" x14ac:dyDescent="0.2">
      <c r="B5" s="13"/>
      <c r="C5" s="22"/>
      <c r="D5" s="22"/>
      <c r="E5" s="22"/>
      <c r="F5" s="22"/>
      <c r="G5" s="22"/>
      <c r="H5" s="22"/>
      <c r="I5" s="22"/>
      <c r="J5" s="13"/>
      <c r="K5" s="22"/>
    </row>
    <row r="6" spans="1:12" s="12" customFormat="1" ht="12.75" customHeight="1" thickBot="1" x14ac:dyDescent="0.25">
      <c r="A6" s="12" t="s">
        <v>30</v>
      </c>
    </row>
    <row r="7" spans="1:12" s="12" customFormat="1" ht="13.5" thickBot="1" x14ac:dyDescent="0.25">
      <c r="B7" s="13" t="s">
        <v>4</v>
      </c>
      <c r="C7" s="24">
        <f t="shared" ref="C7:I7" si="0">($K$3*C3)+($K$4*C4)</f>
        <v>-4.4000000000000004E-2</v>
      </c>
      <c r="D7" s="25">
        <f t="shared" si="0"/>
        <v>3.7000000000000005E-2</v>
      </c>
      <c r="E7" s="25">
        <f t="shared" si="0"/>
        <v>-2.1000000000000001E-2</v>
      </c>
      <c r="F7" s="25">
        <f t="shared" si="0"/>
        <v>8.6000000000000007E-2</v>
      </c>
      <c r="G7" s="25">
        <f t="shared" si="0"/>
        <v>3.0000000000000009E-3</v>
      </c>
      <c r="H7" s="25">
        <f t="shared" si="0"/>
        <v>9.5000000000000001E-2</v>
      </c>
      <c r="I7" s="26">
        <f t="shared" si="0"/>
        <v>-7.000000000000001E-3</v>
      </c>
    </row>
    <row r="8" spans="1:12" s="12" customFormat="1" ht="12.75" customHeight="1" thickBot="1" x14ac:dyDescent="0.25"/>
    <row r="9" spans="1:12" s="12" customFormat="1" ht="13.5" thickBot="1" x14ac:dyDescent="0.25">
      <c r="B9" s="13" t="s">
        <v>0</v>
      </c>
      <c r="C9" s="21">
        <f>AVERAGE(C7:I7)</f>
        <v>2.128571428571429E-2</v>
      </c>
    </row>
    <row r="10" spans="1:12" s="12" customFormat="1" ht="13.5" thickBot="1" x14ac:dyDescent="0.25">
      <c r="B10" s="13" t="s">
        <v>1</v>
      </c>
      <c r="C10" s="30">
        <f>_xlfn.VAR.S(C7:I7)</f>
        <v>2.8422380952380956E-3</v>
      </c>
      <c r="J10" s="11"/>
    </row>
    <row r="11" spans="1:12" s="12" customFormat="1" ht="13.5" thickBot="1" x14ac:dyDescent="0.25">
      <c r="B11" s="13" t="s">
        <v>32</v>
      </c>
      <c r="C11" s="32">
        <f>_xlfn.STDEV.S(C7:I7)</f>
        <v>5.3312644796878118E-2</v>
      </c>
      <c r="J11" s="11"/>
    </row>
    <row r="12" spans="1:12" s="12" customFormat="1" x14ac:dyDescent="0.2">
      <c r="B12" s="13"/>
      <c r="C12" s="23"/>
      <c r="J12" s="1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Ex 1 Basic</vt:lpstr>
      <vt:lpstr>Ex 1 Named</vt:lpstr>
      <vt:lpstr>Ex 2 Basic</vt:lpstr>
      <vt:lpstr>Ex 2 Named</vt:lpstr>
      <vt:lpstr>Ex 3</vt:lpstr>
      <vt:lpstr>Ex 4 Basic</vt:lpstr>
      <vt:lpstr>Ex 4 Named</vt:lpstr>
      <vt:lpstr>Ex 5 Basic</vt:lpstr>
      <vt:lpstr>Ex 5 Named</vt:lpstr>
      <vt:lpstr>Ex 6</vt:lpstr>
      <vt:lpstr>Ex 7</vt:lpstr>
    </vt:vector>
  </TitlesOfParts>
  <Company>I.D.M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Regan</dc:creator>
  <cp:lastModifiedBy>Peter</cp:lastModifiedBy>
  <dcterms:created xsi:type="dcterms:W3CDTF">2000-08-25T00:26:32Z</dcterms:created>
  <dcterms:modified xsi:type="dcterms:W3CDTF">2014-07-19T18:49:43Z</dcterms:modified>
</cp:coreProperties>
</file>