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Teaching Current\Cornell\Johnson 2014 Quant Skills\_class wks solutions\"/>
    </mc:Choice>
  </mc:AlternateContent>
  <bookViews>
    <workbookView xWindow="120" yWindow="45" windowWidth="12120" windowHeight="8580"/>
  </bookViews>
  <sheets>
    <sheet name="Ex 1 Data" sheetId="7" r:id="rId1"/>
    <sheet name="Ex 1 Scatter" sheetId="10" r:id="rId2"/>
    <sheet name="Ex 2 Data" sheetId="29" r:id="rId3"/>
    <sheet name="Ex 2 Scatter" sheetId="30" r:id="rId4"/>
    <sheet name="Ex 3 Basic Stat" sheetId="27" r:id="rId5"/>
    <sheet name="Ex 3 Named Stat" sheetId="28" r:id="rId6"/>
    <sheet name="Ex 3 Named Excel" sheetId="37" r:id="rId7"/>
    <sheet name="Ex 3 Named Excel 2" sheetId="38" r:id="rId8"/>
    <sheet name="Ex 4 Data" sheetId="31" r:id="rId9"/>
    <sheet name="Ex 4 Scatter" sheetId="32" r:id="rId10"/>
    <sheet name="Ex 5 Named Excel" sheetId="39" r:id="rId11"/>
    <sheet name="Ex 5 Named Excel 2" sheetId="40" r:id="rId12"/>
    <sheet name="Ex 6 Data" sheetId="35" r:id="rId13"/>
    <sheet name="Ex 6 Scatter" sheetId="36" r:id="rId14"/>
  </sheets>
  <calcPr calcId="152511"/>
</workbook>
</file>

<file path=xl/calcChain.xml><?xml version="1.0" encoding="utf-8"?>
<calcChain xmlns="http://schemas.openxmlformats.org/spreadsheetml/2006/main">
  <c r="C9" i="40" l="1"/>
  <c r="C10" i="39"/>
  <c r="C9" i="39"/>
  <c r="C9" i="38"/>
  <c r="C10" i="37"/>
  <c r="C9" i="37"/>
  <c r="D8" i="35"/>
  <c r="C7" i="35"/>
  <c r="C8" i="35" s="1"/>
  <c r="D8" i="31"/>
  <c r="C7" i="31"/>
  <c r="C8" i="31" s="1"/>
  <c r="C9" i="28"/>
  <c r="C10" i="28" s="1"/>
  <c r="D10" i="27"/>
  <c r="C10" i="27"/>
  <c r="K16" i="27" s="1"/>
  <c r="C12" i="39" l="1"/>
  <c r="C12" i="37"/>
  <c r="C12" i="28"/>
  <c r="C12" i="27"/>
  <c r="E12" i="27"/>
  <c r="G12" i="27"/>
  <c r="I12" i="27"/>
  <c r="K12" i="27"/>
  <c r="D16" i="27"/>
  <c r="F16" i="27"/>
  <c r="H16" i="27"/>
  <c r="J16" i="27"/>
  <c r="L16" i="27"/>
  <c r="D12" i="27"/>
  <c r="F12" i="27"/>
  <c r="H12" i="27"/>
  <c r="J12" i="27"/>
  <c r="L12" i="27"/>
  <c r="C16" i="27"/>
  <c r="E16" i="27"/>
  <c r="G16" i="27"/>
  <c r="I16" i="27"/>
  <c r="C14" i="27" l="1"/>
  <c r="C19" i="27"/>
  <c r="C21" i="27" l="1"/>
  <c r="C22" i="27" l="1"/>
  <c r="C24" i="27" s="1"/>
</calcChain>
</file>

<file path=xl/sharedStrings.xml><?xml version="1.0" encoding="utf-8"?>
<sst xmlns="http://schemas.openxmlformats.org/spreadsheetml/2006/main" count="80" uniqueCount="20">
  <si>
    <t>Observation</t>
  </si>
  <si>
    <t>Advertising ($K)</t>
  </si>
  <si>
    <t>Sales ($K)</t>
  </si>
  <si>
    <t>Mean</t>
  </si>
  <si>
    <t>Slope</t>
  </si>
  <si>
    <t>Correlation</t>
  </si>
  <si>
    <t>Inputs</t>
  </si>
  <si>
    <t>Advertising (X)</t>
  </si>
  <si>
    <t>Sales (Y)</t>
  </si>
  <si>
    <t>Advertising Budget</t>
  </si>
  <si>
    <t>Calculations</t>
  </si>
  <si>
    <t>X</t>
  </si>
  <si>
    <t>Y</t>
  </si>
  <si>
    <t>Diff. from Mean XY</t>
  </si>
  <si>
    <t>Covariance (Sample)</t>
  </si>
  <si>
    <t>Square Diff. from Mean X</t>
  </si>
  <si>
    <t>Variance (Sample)</t>
  </si>
  <si>
    <t>Y-Intercept</t>
  </si>
  <si>
    <t>Predicted Sales</t>
  </si>
  <si>
    <t>R-Squared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</si>
</sst>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1" xfId="0" applyBorder="1"/>
    <xf numFmtId="1" fontId="0" fillId="0" borderId="1" xfId="0" applyNumberFormat="1" applyBorder="1"/>
    <xf numFmtId="0" fontId="1" fillId="0" borderId="0" xfId="1"/>
    <xf numFmtId="0" fontId="1" fillId="0" borderId="0" xfId="1" applyFont="1" applyAlignment="1" applyProtection="1"/>
    <xf numFmtId="0" fontId="2" fillId="0" borderId="0" xfId="1" applyFont="1" applyAlignment="1" applyProtection="1"/>
    <xf numFmtId="0" fontId="2" fillId="0" borderId="1" xfId="1" applyNumberFormat="1" applyFont="1" applyBorder="1" applyAlignment="1" applyProtection="1"/>
    <xf numFmtId="0" fontId="3" fillId="0" borderId="0" xfId="1" applyFont="1" applyAlignment="1" applyProtection="1"/>
    <xf numFmtId="3" fontId="2" fillId="0" borderId="1" xfId="1" applyNumberFormat="1" applyFont="1" applyBorder="1" applyAlignment="1" applyProtection="1"/>
    <xf numFmtId="3" fontId="2" fillId="0" borderId="0" xfId="1" applyNumberFormat="1" applyFont="1" applyBorder="1" applyAlignment="1" applyProtection="1"/>
    <xf numFmtId="3" fontId="2" fillId="0" borderId="0" xfId="1" applyNumberFormat="1" applyFont="1" applyAlignment="1" applyProtection="1"/>
    <xf numFmtId="164" fontId="1" fillId="0" borderId="2" xfId="2" applyNumberFormat="1" applyFont="1" applyBorder="1" applyAlignment="1" applyProtection="1"/>
    <xf numFmtId="0" fontId="1" fillId="0" borderId="0" xfId="3" applyFont="1" applyAlignment="1" applyProtection="1"/>
    <xf numFmtId="0" fontId="1" fillId="0" borderId="0" xfId="3"/>
    <xf numFmtId="2" fontId="2" fillId="0" borderId="2" xfId="1" applyNumberFormat="1" applyFont="1" applyBorder="1" applyAlignment="1" applyProtection="1"/>
    <xf numFmtId="3" fontId="2" fillId="0" borderId="2" xfId="1" applyNumberFormat="1" applyFont="1" applyBorder="1" applyAlignment="1" applyProtection="1"/>
    <xf numFmtId="4" fontId="2" fillId="0" borderId="2" xfId="1" applyNumberFormat="1" applyFont="1" applyBorder="1" applyAlignment="1" applyProtection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left"/>
    </xf>
    <xf numFmtId="165" fontId="0" fillId="0" borderId="0" xfId="0" applyNumberFormat="1"/>
    <xf numFmtId="165" fontId="0" fillId="0" borderId="2" xfId="0" applyNumberFormat="1" applyBorder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chartsheet" Target="chartsheets/sheet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Thursday PM 2 Simple Regression Exercise 1 Scatter Plot</a:t>
            </a:r>
          </a:p>
        </c:rich>
      </c:tx>
      <c:layout>
        <c:manualLayout>
          <c:xMode val="edge"/>
          <c:yMode val="edge"/>
          <c:x val="0.26748057713651524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01468189233279E-2"/>
          <c:w val="0.90011098779134213"/>
          <c:h val="0.823817292006525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1 Data'!$B$4</c:f>
              <c:strCache>
                <c:ptCount val="1"/>
                <c:pt idx="0">
                  <c:v>Sales ($K)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 1 Data'!$C$3:$L$3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'Ex 1 Data'!$C$4:$L$4</c:f>
              <c:numCache>
                <c:formatCode>0</c:formatCode>
                <c:ptCount val="10"/>
                <c:pt idx="0">
                  <c:v>184</c:v>
                </c:pt>
                <c:pt idx="1">
                  <c:v>279</c:v>
                </c:pt>
                <c:pt idx="2">
                  <c:v>244</c:v>
                </c:pt>
                <c:pt idx="3">
                  <c:v>314</c:v>
                </c:pt>
                <c:pt idx="4">
                  <c:v>382</c:v>
                </c:pt>
                <c:pt idx="5">
                  <c:v>450</c:v>
                </c:pt>
                <c:pt idx="6">
                  <c:v>423</c:v>
                </c:pt>
                <c:pt idx="7">
                  <c:v>410</c:v>
                </c:pt>
                <c:pt idx="8">
                  <c:v>500</c:v>
                </c:pt>
                <c:pt idx="9">
                  <c:v>505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44624"/>
        <c:axId val="458544232"/>
      </c:scatterChart>
      <c:valAx>
        <c:axId val="458544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A Advertising ($K)</a:t>
                </a:r>
              </a:p>
            </c:rich>
          </c:tx>
          <c:layout>
            <c:manualLayout>
              <c:xMode val="edge"/>
              <c:yMode val="edge"/>
              <c:x val="0.4317425083240845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4232"/>
        <c:crosses val="autoZero"/>
        <c:crossBetween val="midCat"/>
      </c:valAx>
      <c:valAx>
        <c:axId val="45854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A Sales ($K)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73572593800979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4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Thursday PM 2 Simple Regression Exercise 2 Scatter Plot</a:t>
            </a:r>
          </a:p>
        </c:rich>
      </c:tx>
      <c:layout>
        <c:manualLayout>
          <c:xMode val="edge"/>
          <c:yMode val="edge"/>
          <c:x val="0.26748057713651535"/>
          <c:y val="1.9575856443719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01468189233279E-2"/>
          <c:w val="0.90011098779134191"/>
          <c:h val="0.823817292006525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2 Data'!$B$4</c:f>
              <c:strCache>
                <c:ptCount val="1"/>
                <c:pt idx="0">
                  <c:v>Sales ($K)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 2 Data'!$C$3:$L$3</c:f>
              <c:numCache>
                <c:formatCode>General</c:formatCode>
                <c:ptCount val="10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75</c:v>
                </c:pt>
                <c:pt idx="8">
                  <c:v>85</c:v>
                </c:pt>
                <c:pt idx="9">
                  <c:v>100</c:v>
                </c:pt>
              </c:numCache>
            </c:numRef>
          </c:xVal>
          <c:yVal>
            <c:numRef>
              <c:f>'Ex 2 Data'!$C$4:$L$4</c:f>
              <c:numCache>
                <c:formatCode>0</c:formatCode>
                <c:ptCount val="10"/>
                <c:pt idx="0">
                  <c:v>153</c:v>
                </c:pt>
                <c:pt idx="1">
                  <c:v>240</c:v>
                </c:pt>
                <c:pt idx="2">
                  <c:v>192</c:v>
                </c:pt>
                <c:pt idx="3">
                  <c:v>410</c:v>
                </c:pt>
                <c:pt idx="4">
                  <c:v>332</c:v>
                </c:pt>
                <c:pt idx="5">
                  <c:v>550</c:v>
                </c:pt>
                <c:pt idx="6">
                  <c:v>410</c:v>
                </c:pt>
                <c:pt idx="7">
                  <c:v>395</c:v>
                </c:pt>
                <c:pt idx="8">
                  <c:v>375</c:v>
                </c:pt>
                <c:pt idx="9">
                  <c:v>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46584"/>
        <c:axId val="458546976"/>
      </c:scatterChart>
      <c:valAx>
        <c:axId val="458546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B Advertising ($K)</a:t>
                </a:r>
              </a:p>
            </c:rich>
          </c:tx>
          <c:layout>
            <c:manualLayout>
              <c:xMode val="edge"/>
              <c:yMode val="edge"/>
              <c:x val="0.4317425083240846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6976"/>
        <c:crosses val="autoZero"/>
        <c:crossBetween val="midCat"/>
      </c:valAx>
      <c:valAx>
        <c:axId val="45854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B Sales ($K)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73572593800979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6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Thursday PM 2 Simple Regression Exercise 1 Scatter Plot</a:t>
            </a:r>
          </a:p>
        </c:rich>
      </c:tx>
      <c:layout>
        <c:manualLayout>
          <c:xMode val="edge"/>
          <c:yMode val="edge"/>
          <c:x val="0.26748057713651535"/>
          <c:y val="1.9575856443719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01468189233279E-2"/>
          <c:w val="0.90011098779134191"/>
          <c:h val="0.823817292006525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4 Data'!$B$4</c:f>
              <c:strCache>
                <c:ptCount val="1"/>
                <c:pt idx="0">
                  <c:v>Sales ($K)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63077478800167E-2"/>
                  <c:y val="-0.1238894811884240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</c:trendlineLbl>
          </c:trendline>
          <c:xVal>
            <c:numRef>
              <c:f>'Ex 4 Data'!$C$3:$L$3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'Ex 4 Data'!$C$4:$L$4</c:f>
              <c:numCache>
                <c:formatCode>0</c:formatCode>
                <c:ptCount val="10"/>
                <c:pt idx="0">
                  <c:v>184</c:v>
                </c:pt>
                <c:pt idx="1">
                  <c:v>279</c:v>
                </c:pt>
                <c:pt idx="2">
                  <c:v>244</c:v>
                </c:pt>
                <c:pt idx="3">
                  <c:v>314</c:v>
                </c:pt>
                <c:pt idx="4">
                  <c:v>382</c:v>
                </c:pt>
                <c:pt idx="5">
                  <c:v>450</c:v>
                </c:pt>
                <c:pt idx="6">
                  <c:v>423</c:v>
                </c:pt>
                <c:pt idx="7">
                  <c:v>410</c:v>
                </c:pt>
                <c:pt idx="8">
                  <c:v>500</c:v>
                </c:pt>
                <c:pt idx="9">
                  <c:v>505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47368"/>
        <c:axId val="458547760"/>
      </c:scatterChart>
      <c:valAx>
        <c:axId val="45854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A Advertising ($K)</a:t>
                </a:r>
              </a:p>
            </c:rich>
          </c:tx>
          <c:layout>
            <c:manualLayout>
              <c:xMode val="edge"/>
              <c:yMode val="edge"/>
              <c:x val="0.43174250832408462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7760"/>
        <c:crosses val="autoZero"/>
        <c:crossBetween val="midCat"/>
      </c:valAx>
      <c:valAx>
        <c:axId val="458547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A Sales ($K)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73572593800979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Thursday PM 2 Simple Regression Exercise 2 Scatter Plot</a:t>
            </a:r>
          </a:p>
        </c:rich>
      </c:tx>
      <c:layout>
        <c:manualLayout>
          <c:xMode val="edge"/>
          <c:yMode val="edge"/>
          <c:x val="0.26748057713651541"/>
          <c:y val="1.9575856443719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7.01468189233279E-2"/>
          <c:w val="0.90011098779134169"/>
          <c:h val="0.823817292006525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 6 Data'!$B$4</c:f>
              <c:strCache>
                <c:ptCount val="1"/>
                <c:pt idx="0">
                  <c:v>Sales ($K)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9.1298498897404767E-2"/>
                  <c:y val="-0.223635919898267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</c:trendlineLbl>
          </c:trendline>
          <c:xVal>
            <c:numRef>
              <c:f>'Ex 6 Data'!$C$3:$L$3</c:f>
              <c:numCache>
                <c:formatCode>General</c:formatCode>
                <c:ptCount val="10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65</c:v>
                </c:pt>
                <c:pt idx="5">
                  <c:v>70</c:v>
                </c:pt>
                <c:pt idx="6">
                  <c:v>70</c:v>
                </c:pt>
                <c:pt idx="7">
                  <c:v>75</c:v>
                </c:pt>
                <c:pt idx="8">
                  <c:v>85</c:v>
                </c:pt>
                <c:pt idx="9">
                  <c:v>100</c:v>
                </c:pt>
              </c:numCache>
            </c:numRef>
          </c:xVal>
          <c:yVal>
            <c:numRef>
              <c:f>'Ex 6 Data'!$C$4:$L$4</c:f>
              <c:numCache>
                <c:formatCode>0</c:formatCode>
                <c:ptCount val="10"/>
                <c:pt idx="0">
                  <c:v>153</c:v>
                </c:pt>
                <c:pt idx="1">
                  <c:v>240</c:v>
                </c:pt>
                <c:pt idx="2">
                  <c:v>192</c:v>
                </c:pt>
                <c:pt idx="3">
                  <c:v>410</c:v>
                </c:pt>
                <c:pt idx="4">
                  <c:v>332</c:v>
                </c:pt>
                <c:pt idx="5">
                  <c:v>550</c:v>
                </c:pt>
                <c:pt idx="6">
                  <c:v>410</c:v>
                </c:pt>
                <c:pt idx="7">
                  <c:v>395</c:v>
                </c:pt>
                <c:pt idx="8">
                  <c:v>375</c:v>
                </c:pt>
                <c:pt idx="9">
                  <c:v>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45408"/>
        <c:axId val="458545800"/>
      </c:scatterChart>
      <c:valAx>
        <c:axId val="45854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B Advertising ($K)</a:t>
                </a:r>
              </a:p>
            </c:rich>
          </c:tx>
          <c:layout>
            <c:manualLayout>
              <c:xMode val="edge"/>
              <c:yMode val="edge"/>
              <c:x val="0.4317425083240846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5800"/>
        <c:crosses val="autoZero"/>
        <c:crossBetween val="midCat"/>
      </c:valAx>
      <c:valAx>
        <c:axId val="458545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Product B Sales ($K)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373572593800979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54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221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221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221" workbookViewId="0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212" workbookViewId="0" zoomToFit="1"/>
  </sheetViews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1120" cy="58356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1120" cy="58356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1120" cy="583567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6993" cy="583181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/>
  </sheetViews>
  <sheetFormatPr defaultRowHeight="12.75" x14ac:dyDescent="0.2"/>
  <cols>
    <col min="2" max="2" width="14.140625" bestFit="1" customWidth="1"/>
    <col min="3" max="3" width="9" customWidth="1"/>
    <col min="4" max="4" width="9.7109375" bestFit="1" customWidth="1"/>
  </cols>
  <sheetData>
    <row r="1" spans="1:12" x14ac:dyDescent="0.2">
      <c r="A1" s="2" t="s">
        <v>6</v>
      </c>
    </row>
    <row r="2" spans="1:12" x14ac:dyDescent="0.2">
      <c r="B2" s="19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</row>
    <row r="3" spans="1:12" x14ac:dyDescent="0.2">
      <c r="B3" s="19" t="s">
        <v>1</v>
      </c>
      <c r="C3" s="3">
        <v>30</v>
      </c>
      <c r="D3" s="3">
        <v>40</v>
      </c>
      <c r="E3" s="3">
        <v>40</v>
      </c>
      <c r="F3" s="3">
        <v>50</v>
      </c>
      <c r="G3" s="3">
        <v>60</v>
      </c>
      <c r="H3" s="3">
        <v>70</v>
      </c>
      <c r="I3" s="3">
        <v>70</v>
      </c>
      <c r="J3" s="3">
        <v>70</v>
      </c>
      <c r="K3" s="3">
        <v>80</v>
      </c>
      <c r="L3" s="3">
        <v>90</v>
      </c>
    </row>
    <row r="4" spans="1:12" x14ac:dyDescent="0.2">
      <c r="B4" s="19" t="s">
        <v>2</v>
      </c>
      <c r="C4" s="4">
        <v>184</v>
      </c>
      <c r="D4" s="4">
        <v>279</v>
      </c>
      <c r="E4" s="4">
        <v>244</v>
      </c>
      <c r="F4" s="4">
        <v>314</v>
      </c>
      <c r="G4" s="4">
        <v>382</v>
      </c>
      <c r="H4" s="4">
        <v>450</v>
      </c>
      <c r="I4" s="4">
        <v>423</v>
      </c>
      <c r="J4" s="4">
        <v>410</v>
      </c>
      <c r="K4" s="4">
        <v>500</v>
      </c>
      <c r="L4" s="4">
        <v>505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/>
  </sheetViews>
  <sheetFormatPr defaultRowHeight="12.75" x14ac:dyDescent="0.2"/>
  <cols>
    <col min="2" max="2" width="14.140625" bestFit="1" customWidth="1"/>
    <col min="3" max="3" width="9" customWidth="1"/>
    <col min="4" max="4" width="9.7109375" bestFit="1" customWidth="1"/>
  </cols>
  <sheetData>
    <row r="1" spans="1:12" x14ac:dyDescent="0.2">
      <c r="A1" s="2" t="s">
        <v>6</v>
      </c>
    </row>
    <row r="2" spans="1:12" x14ac:dyDescent="0.2">
      <c r="B2" s="19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</row>
    <row r="3" spans="1:12" x14ac:dyDescent="0.2">
      <c r="B3" s="19" t="s">
        <v>1</v>
      </c>
      <c r="C3" s="3">
        <v>35</v>
      </c>
      <c r="D3" s="3">
        <v>40</v>
      </c>
      <c r="E3" s="3">
        <v>45</v>
      </c>
      <c r="F3" s="3">
        <v>50</v>
      </c>
      <c r="G3" s="3">
        <v>65</v>
      </c>
      <c r="H3" s="3">
        <v>70</v>
      </c>
      <c r="I3" s="3">
        <v>70</v>
      </c>
      <c r="J3" s="3">
        <v>75</v>
      </c>
      <c r="K3" s="3">
        <v>85</v>
      </c>
      <c r="L3" s="3">
        <v>100</v>
      </c>
    </row>
    <row r="4" spans="1:12" x14ac:dyDescent="0.2">
      <c r="B4" s="19" t="s">
        <v>2</v>
      </c>
      <c r="C4" s="4">
        <v>153</v>
      </c>
      <c r="D4" s="4">
        <v>240</v>
      </c>
      <c r="E4" s="4">
        <v>192</v>
      </c>
      <c r="F4" s="4">
        <v>410</v>
      </c>
      <c r="G4" s="4">
        <v>332</v>
      </c>
      <c r="H4" s="4">
        <v>550</v>
      </c>
      <c r="I4" s="4">
        <v>410</v>
      </c>
      <c r="J4" s="4">
        <v>395</v>
      </c>
      <c r="K4" s="4">
        <v>375</v>
      </c>
      <c r="L4" s="4">
        <v>705</v>
      </c>
    </row>
    <row r="6" spans="1:12" ht="13.5" thickBot="1" x14ac:dyDescent="0.25">
      <c r="A6" s="2" t="s">
        <v>10</v>
      </c>
    </row>
    <row r="7" spans="1:12" ht="13.5" thickBot="1" x14ac:dyDescent="0.25">
      <c r="B7" s="20" t="s">
        <v>5</v>
      </c>
      <c r="C7" s="22">
        <f>CORREL(C3:L3,C4:L4)</f>
        <v>0.84010668183082571</v>
      </c>
      <c r="D7" s="21"/>
    </row>
    <row r="8" spans="1:12" ht="13.5" thickBot="1" x14ac:dyDescent="0.25">
      <c r="B8" s="20" t="s">
        <v>19</v>
      </c>
      <c r="C8" s="22">
        <f>C7^2</f>
        <v>0.70577923685680022</v>
      </c>
      <c r="D8" s="22">
        <f>RSQ(C3:L3,C4:L4)</f>
        <v>0.70577923685680055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/>
  </sheetViews>
  <sheetFormatPr defaultRowHeight="12.75" x14ac:dyDescent="0.2"/>
  <cols>
    <col min="2" max="2" width="14.140625" bestFit="1" customWidth="1"/>
    <col min="3" max="3" width="9" customWidth="1"/>
    <col min="4" max="4" width="9.7109375" bestFit="1" customWidth="1"/>
  </cols>
  <sheetData>
    <row r="1" spans="1:12" x14ac:dyDescent="0.2">
      <c r="A1" s="2" t="s">
        <v>6</v>
      </c>
    </row>
    <row r="2" spans="1:12" x14ac:dyDescent="0.2">
      <c r="B2" s="19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</row>
    <row r="3" spans="1:12" x14ac:dyDescent="0.2">
      <c r="B3" s="19" t="s">
        <v>1</v>
      </c>
      <c r="C3" s="3">
        <v>35</v>
      </c>
      <c r="D3" s="3">
        <v>40</v>
      </c>
      <c r="E3" s="3">
        <v>45</v>
      </c>
      <c r="F3" s="3">
        <v>50</v>
      </c>
      <c r="G3" s="3">
        <v>65</v>
      </c>
      <c r="H3" s="3">
        <v>70</v>
      </c>
      <c r="I3" s="3">
        <v>70</v>
      </c>
      <c r="J3" s="3">
        <v>75</v>
      </c>
      <c r="K3" s="3">
        <v>85</v>
      </c>
      <c r="L3" s="3">
        <v>100</v>
      </c>
    </row>
    <row r="4" spans="1:12" x14ac:dyDescent="0.2">
      <c r="B4" s="19" t="s">
        <v>2</v>
      </c>
      <c r="C4" s="4">
        <v>153</v>
      </c>
      <c r="D4" s="4">
        <v>240</v>
      </c>
      <c r="E4" s="4">
        <v>192</v>
      </c>
      <c r="F4" s="4">
        <v>410</v>
      </c>
      <c r="G4" s="4">
        <v>332</v>
      </c>
      <c r="H4" s="4">
        <v>550</v>
      </c>
      <c r="I4" s="4">
        <v>410</v>
      </c>
      <c r="J4" s="4">
        <v>395</v>
      </c>
      <c r="K4" s="4">
        <v>375</v>
      </c>
      <c r="L4" s="4">
        <v>705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ColWidth="9.140625" defaultRowHeight="12.75" x14ac:dyDescent="0.2"/>
  <cols>
    <col min="1" max="1" width="5.42578125" style="5" customWidth="1"/>
    <col min="2" max="2" width="22" style="6" customWidth="1"/>
    <col min="3" max="12" width="7.8554687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10">
        <v>30</v>
      </c>
      <c r="D3" s="10">
        <v>40</v>
      </c>
      <c r="E3" s="10">
        <v>40</v>
      </c>
      <c r="F3" s="10">
        <v>50</v>
      </c>
      <c r="G3" s="10">
        <v>60</v>
      </c>
      <c r="H3" s="10">
        <v>70</v>
      </c>
      <c r="I3" s="10">
        <v>70</v>
      </c>
      <c r="J3" s="10">
        <v>70</v>
      </c>
      <c r="K3" s="10">
        <v>80</v>
      </c>
      <c r="L3" s="10">
        <v>90</v>
      </c>
    </row>
    <row r="4" spans="1:13" s="6" customFormat="1" x14ac:dyDescent="0.2">
      <c r="A4" s="5"/>
      <c r="B4" s="7" t="s">
        <v>8</v>
      </c>
      <c r="C4" s="10">
        <v>184</v>
      </c>
      <c r="D4" s="10">
        <v>279</v>
      </c>
      <c r="E4" s="10">
        <v>244</v>
      </c>
      <c r="F4" s="10">
        <v>314</v>
      </c>
      <c r="G4" s="10">
        <v>382</v>
      </c>
      <c r="H4" s="10">
        <v>450</v>
      </c>
      <c r="I4" s="10">
        <v>423</v>
      </c>
      <c r="J4" s="10">
        <v>410</v>
      </c>
      <c r="K4" s="10">
        <v>500</v>
      </c>
      <c r="L4" s="10">
        <v>505</v>
      </c>
    </row>
    <row r="5" spans="1:13" s="6" customFormat="1" x14ac:dyDescent="0.2">
      <c r="A5" s="5"/>
      <c r="B5" s="7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3" s="6" customFormat="1" x14ac:dyDescent="0.2">
      <c r="A6" s="5"/>
      <c r="B6" s="7" t="s">
        <v>9</v>
      </c>
      <c r="C6" s="10">
        <v>55</v>
      </c>
      <c r="D6" s="11"/>
      <c r="E6" s="11"/>
      <c r="F6" s="11"/>
      <c r="G6" s="11"/>
      <c r="H6" s="11"/>
      <c r="I6" s="11"/>
      <c r="J6" s="11"/>
      <c r="K6" s="11"/>
      <c r="L6" s="11"/>
    </row>
    <row r="7" spans="1:13" s="6" customFormat="1" ht="12.75" customHeight="1" x14ac:dyDescent="0.2">
      <c r="A7" s="5"/>
    </row>
    <row r="8" spans="1:13" s="6" customFormat="1" ht="12.75" customHeight="1" x14ac:dyDescent="0.2">
      <c r="A8" s="6" t="s">
        <v>10</v>
      </c>
    </row>
    <row r="9" spans="1:13" s="6" customFormat="1" x14ac:dyDescent="0.2">
      <c r="B9" s="7"/>
      <c r="C9" s="7" t="s">
        <v>11</v>
      </c>
      <c r="D9" s="7" t="s">
        <v>12</v>
      </c>
    </row>
    <row r="10" spans="1:13" s="6" customFormat="1" x14ac:dyDescent="0.2">
      <c r="B10" s="7" t="s">
        <v>3</v>
      </c>
      <c r="C10" s="12">
        <f>SUM(C3:L3)/10</f>
        <v>60</v>
      </c>
      <c r="D10" s="12">
        <f>SUM(C4:L4)/10</f>
        <v>369.1</v>
      </c>
    </row>
    <row r="11" spans="1:13" s="6" customFormat="1" x14ac:dyDescent="0.2"/>
    <row r="12" spans="1:13" s="6" customFormat="1" ht="12.75" customHeight="1" x14ac:dyDescent="0.2">
      <c r="B12" s="7" t="s">
        <v>13</v>
      </c>
      <c r="C12" s="12">
        <f t="shared" ref="C12:L12" si="0">(C3-$C$10)*(C4-$D$10)</f>
        <v>5553.0000000000009</v>
      </c>
      <c r="D12" s="12">
        <f t="shared" si="0"/>
        <v>1802.0000000000005</v>
      </c>
      <c r="E12" s="12">
        <f t="shared" si="0"/>
        <v>2502.0000000000005</v>
      </c>
      <c r="F12" s="12">
        <f t="shared" si="0"/>
        <v>551.00000000000023</v>
      </c>
      <c r="G12" s="12">
        <f t="shared" si="0"/>
        <v>0</v>
      </c>
      <c r="H12" s="12">
        <f t="shared" si="0"/>
        <v>808.99999999999977</v>
      </c>
      <c r="I12" s="12">
        <f t="shared" si="0"/>
        <v>538.99999999999977</v>
      </c>
      <c r="J12" s="12">
        <f t="shared" si="0"/>
        <v>408.99999999999977</v>
      </c>
      <c r="K12" s="12">
        <f t="shared" si="0"/>
        <v>2617.9999999999995</v>
      </c>
      <c r="L12" s="12">
        <f t="shared" si="0"/>
        <v>4076.9999999999991</v>
      </c>
    </row>
    <row r="13" spans="1:13" s="6" customFormat="1" x14ac:dyDescent="0.2">
      <c r="A13" s="5"/>
    </row>
    <row r="14" spans="1:13" s="6" customFormat="1" x14ac:dyDescent="0.2">
      <c r="B14" s="7" t="s">
        <v>14</v>
      </c>
      <c r="C14" s="12">
        <f>SUM(C12:L12)/9</f>
        <v>2095.5555555555557</v>
      </c>
      <c r="D14" s="7"/>
      <c r="F14" s="7"/>
    </row>
    <row r="15" spans="1:13" s="6" customFormat="1" x14ac:dyDescent="0.2">
      <c r="B15" s="7"/>
      <c r="C15" s="7"/>
      <c r="D15" s="7"/>
      <c r="E15" s="12"/>
      <c r="F15" s="7"/>
    </row>
    <row r="16" spans="1:13" s="6" customFormat="1" x14ac:dyDescent="0.2">
      <c r="A16" s="5"/>
      <c r="B16" s="7" t="s">
        <v>15</v>
      </c>
      <c r="C16" s="12">
        <f t="shared" ref="C16:L16" si="1">(C3-$C$10)^2</f>
        <v>900</v>
      </c>
      <c r="D16" s="12">
        <f t="shared" si="1"/>
        <v>400</v>
      </c>
      <c r="E16" s="12">
        <f t="shared" si="1"/>
        <v>400</v>
      </c>
      <c r="F16" s="12">
        <f t="shared" si="1"/>
        <v>100</v>
      </c>
      <c r="G16" s="12">
        <f t="shared" si="1"/>
        <v>0</v>
      </c>
      <c r="H16" s="12">
        <f t="shared" si="1"/>
        <v>100</v>
      </c>
      <c r="I16" s="12">
        <f t="shared" si="1"/>
        <v>100</v>
      </c>
      <c r="J16" s="12">
        <f t="shared" si="1"/>
        <v>100</v>
      </c>
      <c r="K16" s="12">
        <f t="shared" si="1"/>
        <v>400</v>
      </c>
      <c r="L16" s="12">
        <f t="shared" si="1"/>
        <v>900</v>
      </c>
    </row>
    <row r="17" spans="1:13" s="6" customFormat="1" x14ac:dyDescent="0.2">
      <c r="E17" s="7"/>
      <c r="F17" s="7"/>
    </row>
    <row r="18" spans="1:13" s="6" customFormat="1" x14ac:dyDescent="0.2">
      <c r="C18" s="7" t="s">
        <v>11</v>
      </c>
      <c r="D18" s="7"/>
      <c r="E18" s="7"/>
      <c r="F18" s="7"/>
    </row>
    <row r="19" spans="1:13" s="6" customFormat="1" ht="12.75" customHeight="1" x14ac:dyDescent="0.2">
      <c r="B19" s="7" t="s">
        <v>16</v>
      </c>
      <c r="C19" s="12">
        <f>SUM(C16:L16)/9</f>
        <v>377.77777777777777</v>
      </c>
      <c r="D19" s="12"/>
      <c r="E19" s="7"/>
      <c r="F19" s="7"/>
    </row>
    <row r="20" spans="1:13" s="6" customFormat="1" ht="13.5" thickBot="1" x14ac:dyDescent="0.25"/>
    <row r="21" spans="1:13" s="6" customFormat="1" ht="13.5" thickBot="1" x14ac:dyDescent="0.25">
      <c r="B21" s="7" t="s">
        <v>4</v>
      </c>
      <c r="C21" s="16">
        <f>C14/C19</f>
        <v>5.5470588235294125</v>
      </c>
      <c r="D21" s="7"/>
      <c r="E21" s="7"/>
      <c r="F21" s="7"/>
    </row>
    <row r="22" spans="1:13" s="6" customFormat="1" ht="13.5" thickBot="1" x14ac:dyDescent="0.25">
      <c r="B22" s="7" t="s">
        <v>17</v>
      </c>
      <c r="C22" s="18">
        <f>D10-C21*C10</f>
        <v>36.27647058823527</v>
      </c>
      <c r="D22" s="7"/>
      <c r="E22" s="7"/>
      <c r="F22" s="7"/>
    </row>
    <row r="23" spans="1:13" s="6" customFormat="1" ht="12.75" customHeight="1" thickBot="1" x14ac:dyDescent="0.25">
      <c r="B23" s="7"/>
    </row>
    <row r="24" spans="1:13" s="6" customFormat="1" ht="12.75" customHeight="1" thickBot="1" x14ac:dyDescent="0.25">
      <c r="B24" s="7" t="s">
        <v>18</v>
      </c>
      <c r="C24" s="13">
        <f>C21*C6+C22</f>
        <v>341.36470588235295</v>
      </c>
    </row>
    <row r="25" spans="1:13" s="6" customFormat="1" ht="12.75" customHeight="1" x14ac:dyDescent="0.2">
      <c r="B25" s="7"/>
    </row>
    <row r="26" spans="1:13" s="6" customFormat="1" x14ac:dyDescent="0.2">
      <c r="A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8" spans="1:13" s="6" customFormat="1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s="6" customFormat="1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ColWidth="9.140625" defaultRowHeight="12.75" x14ac:dyDescent="0.2"/>
  <cols>
    <col min="1" max="1" width="5.42578125" style="5" customWidth="1"/>
    <col min="2" max="2" width="16.5703125" style="6" customWidth="1"/>
    <col min="3" max="12" width="7.570312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10">
        <v>30</v>
      </c>
      <c r="D3" s="10">
        <v>40</v>
      </c>
      <c r="E3" s="10">
        <v>40</v>
      </c>
      <c r="F3" s="10">
        <v>50</v>
      </c>
      <c r="G3" s="10">
        <v>60</v>
      </c>
      <c r="H3" s="10">
        <v>70</v>
      </c>
      <c r="I3" s="10">
        <v>70</v>
      </c>
      <c r="J3" s="10">
        <v>70</v>
      </c>
      <c r="K3" s="10">
        <v>80</v>
      </c>
      <c r="L3" s="10">
        <v>90</v>
      </c>
    </row>
    <row r="4" spans="1:13" s="6" customFormat="1" x14ac:dyDescent="0.2">
      <c r="A4" s="5"/>
      <c r="B4" s="7" t="s">
        <v>8</v>
      </c>
      <c r="C4" s="10">
        <v>184</v>
      </c>
      <c r="D4" s="10">
        <v>279</v>
      </c>
      <c r="E4" s="10">
        <v>244</v>
      </c>
      <c r="F4" s="10">
        <v>314</v>
      </c>
      <c r="G4" s="10">
        <v>382</v>
      </c>
      <c r="H4" s="10">
        <v>450</v>
      </c>
      <c r="I4" s="10">
        <v>423</v>
      </c>
      <c r="J4" s="10">
        <v>410</v>
      </c>
      <c r="K4" s="10">
        <v>500</v>
      </c>
      <c r="L4" s="10">
        <v>505</v>
      </c>
    </row>
    <row r="5" spans="1:13" s="6" customFormat="1" ht="12.75" customHeight="1" x14ac:dyDescent="0.2">
      <c r="A5" s="5"/>
    </row>
    <row r="6" spans="1:13" s="6" customFormat="1" ht="12.75" customHeight="1" x14ac:dyDescent="0.2">
      <c r="A6" s="5"/>
      <c r="B6" s="7" t="s">
        <v>9</v>
      </c>
      <c r="C6" s="10">
        <v>55</v>
      </c>
    </row>
    <row r="7" spans="1:13" s="6" customFormat="1" ht="12.75" customHeight="1" x14ac:dyDescent="0.2">
      <c r="A7" s="5"/>
    </row>
    <row r="8" spans="1:13" s="6" customFormat="1" ht="12.75" customHeight="1" thickBot="1" x14ac:dyDescent="0.25">
      <c r="A8" s="6" t="s">
        <v>10</v>
      </c>
    </row>
    <row r="9" spans="1:13" s="6" customFormat="1" ht="13.5" thickBot="1" x14ac:dyDescent="0.25">
      <c r="B9" s="7" t="s">
        <v>4</v>
      </c>
      <c r="C9" s="16">
        <f>COVAR(C3:L3,C4:L4)*(10/9)/VAR(C3:L3)</f>
        <v>5.5470588235294125</v>
      </c>
      <c r="D9" s="7"/>
      <c r="E9" s="7"/>
      <c r="F9" s="7"/>
    </row>
    <row r="10" spans="1:13" s="6" customFormat="1" ht="13.5" thickBot="1" x14ac:dyDescent="0.25">
      <c r="B10" s="7" t="s">
        <v>17</v>
      </c>
      <c r="C10" s="18">
        <f>AVERAGE(C4:L4)-C9*AVERAGE(C3:L3)</f>
        <v>36.27647058823527</v>
      </c>
      <c r="D10" s="7"/>
      <c r="E10" s="7"/>
      <c r="F10" s="7"/>
    </row>
    <row r="11" spans="1:13" s="6" customFormat="1" ht="12.75" customHeight="1" thickBot="1" x14ac:dyDescent="0.25">
      <c r="B11" s="7"/>
    </row>
    <row r="12" spans="1:13" s="6" customFormat="1" ht="12.75" customHeight="1" thickBot="1" x14ac:dyDescent="0.25">
      <c r="B12" s="7" t="s">
        <v>18</v>
      </c>
      <c r="C12" s="17">
        <f>C9*C6+C10</f>
        <v>341.36470588235295</v>
      </c>
    </row>
    <row r="13" spans="1:13" s="6" customFormat="1" ht="12.75" customHeight="1" x14ac:dyDescent="0.2">
      <c r="B13" s="7"/>
    </row>
    <row r="14" spans="1:13" x14ac:dyDescent="0.2">
      <c r="A14" s="6"/>
    </row>
    <row r="15" spans="1:13" x14ac:dyDescent="0.2">
      <c r="A15" s="14"/>
    </row>
    <row r="16" spans="1:13" x14ac:dyDescent="0.2">
      <c r="A16" s="15"/>
    </row>
    <row r="18" spans="1:1" x14ac:dyDescent="0.2">
      <c r="A18" s="6"/>
    </row>
    <row r="19" spans="1:1" x14ac:dyDescent="0.2">
      <c r="A19" s="6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ColWidth="9.140625" defaultRowHeight="12.75" x14ac:dyDescent="0.2"/>
  <cols>
    <col min="1" max="1" width="5.42578125" style="5" customWidth="1"/>
    <col min="2" max="2" width="16.5703125" style="6" customWidth="1"/>
    <col min="3" max="12" width="7.570312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10">
        <v>30</v>
      </c>
      <c r="D3" s="10">
        <v>40</v>
      </c>
      <c r="E3" s="10">
        <v>40</v>
      </c>
      <c r="F3" s="10">
        <v>50</v>
      </c>
      <c r="G3" s="10">
        <v>60</v>
      </c>
      <c r="H3" s="10">
        <v>70</v>
      </c>
      <c r="I3" s="10">
        <v>70</v>
      </c>
      <c r="J3" s="10">
        <v>70</v>
      </c>
      <c r="K3" s="10">
        <v>80</v>
      </c>
      <c r="L3" s="10">
        <v>90</v>
      </c>
    </row>
    <row r="4" spans="1:13" s="6" customFormat="1" x14ac:dyDescent="0.2">
      <c r="A4" s="5"/>
      <c r="B4" s="7" t="s">
        <v>8</v>
      </c>
      <c r="C4" s="10">
        <v>184</v>
      </c>
      <c r="D4" s="10">
        <v>279</v>
      </c>
      <c r="E4" s="10">
        <v>244</v>
      </c>
      <c r="F4" s="10">
        <v>314</v>
      </c>
      <c r="G4" s="10">
        <v>382</v>
      </c>
      <c r="H4" s="10">
        <v>450</v>
      </c>
      <c r="I4" s="10">
        <v>423</v>
      </c>
      <c r="J4" s="10">
        <v>410</v>
      </c>
      <c r="K4" s="10">
        <v>500</v>
      </c>
      <c r="L4" s="10">
        <v>505</v>
      </c>
    </row>
    <row r="5" spans="1:13" s="6" customFormat="1" ht="12.75" customHeight="1" x14ac:dyDescent="0.2">
      <c r="A5" s="5"/>
    </row>
    <row r="6" spans="1:13" s="6" customFormat="1" ht="12.75" customHeight="1" x14ac:dyDescent="0.2">
      <c r="A6" s="5"/>
      <c r="B6" s="7" t="s">
        <v>9</v>
      </c>
      <c r="C6" s="10">
        <v>55</v>
      </c>
    </row>
    <row r="7" spans="1:13" s="6" customFormat="1" ht="12.75" customHeight="1" x14ac:dyDescent="0.2">
      <c r="A7" s="5"/>
    </row>
    <row r="8" spans="1:13" s="6" customFormat="1" ht="12.75" customHeight="1" thickBot="1" x14ac:dyDescent="0.25">
      <c r="A8" s="6" t="s">
        <v>10</v>
      </c>
    </row>
    <row r="9" spans="1:13" s="6" customFormat="1" ht="13.5" thickBot="1" x14ac:dyDescent="0.25">
      <c r="B9" s="7" t="s">
        <v>4</v>
      </c>
      <c r="C9" s="16">
        <f>SLOPE(C4:L4,C3:L3)</f>
        <v>5.5470588235294116</v>
      </c>
      <c r="D9" s="7"/>
      <c r="E9" s="7"/>
      <c r="F9" s="7"/>
    </row>
    <row r="10" spans="1:13" s="6" customFormat="1" ht="13.5" thickBot="1" x14ac:dyDescent="0.25">
      <c r="B10" s="7" t="s">
        <v>17</v>
      </c>
      <c r="C10" s="18">
        <f>INTERCEPT(C4:L4,C3:L3)</f>
        <v>36.276470588235327</v>
      </c>
      <c r="D10" s="7"/>
      <c r="E10" s="7"/>
      <c r="F10" s="7"/>
    </row>
    <row r="11" spans="1:13" s="6" customFormat="1" ht="12.75" customHeight="1" thickBot="1" x14ac:dyDescent="0.25">
      <c r="B11" s="7"/>
    </row>
    <row r="12" spans="1:13" s="6" customFormat="1" ht="12.75" customHeight="1" thickBot="1" x14ac:dyDescent="0.25">
      <c r="B12" s="7" t="s">
        <v>18</v>
      </c>
      <c r="C12" s="17">
        <f>C9*C6+C10</f>
        <v>341.36470588235295</v>
      </c>
    </row>
    <row r="13" spans="1:13" s="6" customFormat="1" ht="12.75" customHeight="1" x14ac:dyDescent="0.2">
      <c r="B13" s="7"/>
    </row>
    <row r="14" spans="1:13" x14ac:dyDescent="0.2">
      <c r="A14" s="6"/>
    </row>
    <row r="15" spans="1:13" x14ac:dyDescent="0.2">
      <c r="A15" s="14"/>
    </row>
    <row r="16" spans="1:13" x14ac:dyDescent="0.2">
      <c r="A16" s="15"/>
    </row>
    <row r="18" spans="1:1" x14ac:dyDescent="0.2">
      <c r="A18" s="6"/>
    </row>
    <row r="19" spans="1:1" x14ac:dyDescent="0.2">
      <c r="A19" s="6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ColWidth="9.140625" defaultRowHeight="12.75" x14ac:dyDescent="0.2"/>
  <cols>
    <col min="1" max="1" width="5.42578125" style="5" customWidth="1"/>
    <col min="2" max="2" width="16.5703125" style="6" customWidth="1"/>
    <col min="3" max="12" width="7.570312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10">
        <v>30</v>
      </c>
      <c r="D3" s="10">
        <v>40</v>
      </c>
      <c r="E3" s="10">
        <v>40</v>
      </c>
      <c r="F3" s="10">
        <v>50</v>
      </c>
      <c r="G3" s="10">
        <v>60</v>
      </c>
      <c r="H3" s="10">
        <v>70</v>
      </c>
      <c r="I3" s="10">
        <v>70</v>
      </c>
      <c r="J3" s="10">
        <v>70</v>
      </c>
      <c r="K3" s="10">
        <v>80</v>
      </c>
      <c r="L3" s="10">
        <v>90</v>
      </c>
    </row>
    <row r="4" spans="1:13" s="6" customFormat="1" x14ac:dyDescent="0.2">
      <c r="A4" s="5"/>
      <c r="B4" s="7" t="s">
        <v>8</v>
      </c>
      <c r="C4" s="10">
        <v>184</v>
      </c>
      <c r="D4" s="10">
        <v>279</v>
      </c>
      <c r="E4" s="10">
        <v>244</v>
      </c>
      <c r="F4" s="10">
        <v>314</v>
      </c>
      <c r="G4" s="10">
        <v>382</v>
      </c>
      <c r="H4" s="10">
        <v>450</v>
      </c>
      <c r="I4" s="10">
        <v>423</v>
      </c>
      <c r="J4" s="10">
        <v>410</v>
      </c>
      <c r="K4" s="10">
        <v>500</v>
      </c>
      <c r="L4" s="10">
        <v>505</v>
      </c>
    </row>
    <row r="5" spans="1:13" s="6" customFormat="1" ht="12.75" customHeight="1" x14ac:dyDescent="0.2">
      <c r="A5" s="5"/>
    </row>
    <row r="6" spans="1:13" s="6" customFormat="1" ht="12.75" customHeight="1" x14ac:dyDescent="0.2">
      <c r="A6" s="5"/>
      <c r="B6" s="7" t="s">
        <v>9</v>
      </c>
      <c r="C6" s="10">
        <v>55</v>
      </c>
    </row>
    <row r="7" spans="1:13" s="6" customFormat="1" ht="12.75" customHeight="1" x14ac:dyDescent="0.2">
      <c r="A7" s="5"/>
    </row>
    <row r="8" spans="1:13" s="6" customFormat="1" ht="12.75" customHeight="1" thickBot="1" x14ac:dyDescent="0.25">
      <c r="A8" s="6" t="s">
        <v>10</v>
      </c>
    </row>
    <row r="9" spans="1:13" s="6" customFormat="1" ht="12.75" customHeight="1" thickBot="1" x14ac:dyDescent="0.25">
      <c r="B9" s="7" t="s">
        <v>18</v>
      </c>
      <c r="C9" s="17">
        <f>FORECAST(C6,C4:L4,C3:L3)</f>
        <v>341.36470588235295</v>
      </c>
    </row>
    <row r="10" spans="1:13" s="6" customFormat="1" ht="12.75" customHeight="1" x14ac:dyDescent="0.2">
      <c r="B10" s="7"/>
    </row>
    <row r="11" spans="1:13" x14ac:dyDescent="0.2">
      <c r="A11" s="6"/>
    </row>
    <row r="12" spans="1:13" x14ac:dyDescent="0.2">
      <c r="A12" s="14"/>
    </row>
    <row r="13" spans="1:13" x14ac:dyDescent="0.2">
      <c r="A13" s="15"/>
    </row>
    <row r="15" spans="1:13" s="6" customForma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6" customForma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/>
  </sheetViews>
  <sheetFormatPr defaultRowHeight="12.75" x14ac:dyDescent="0.2"/>
  <cols>
    <col min="2" max="2" width="14.140625" bestFit="1" customWidth="1"/>
    <col min="3" max="3" width="9" customWidth="1"/>
    <col min="4" max="4" width="9.7109375" bestFit="1" customWidth="1"/>
  </cols>
  <sheetData>
    <row r="1" spans="1:12" x14ac:dyDescent="0.2">
      <c r="A1" s="2" t="s">
        <v>6</v>
      </c>
    </row>
    <row r="2" spans="1:12" x14ac:dyDescent="0.2">
      <c r="B2" s="19" t="s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</row>
    <row r="3" spans="1:12" x14ac:dyDescent="0.2">
      <c r="B3" s="19" t="s">
        <v>1</v>
      </c>
      <c r="C3" s="3">
        <v>30</v>
      </c>
      <c r="D3" s="3">
        <v>40</v>
      </c>
      <c r="E3" s="3">
        <v>40</v>
      </c>
      <c r="F3" s="3">
        <v>50</v>
      </c>
      <c r="G3" s="3">
        <v>60</v>
      </c>
      <c r="H3" s="3">
        <v>70</v>
      </c>
      <c r="I3" s="3">
        <v>70</v>
      </c>
      <c r="J3" s="3">
        <v>70</v>
      </c>
      <c r="K3" s="3">
        <v>80</v>
      </c>
      <c r="L3" s="3">
        <v>90</v>
      </c>
    </row>
    <row r="4" spans="1:12" x14ac:dyDescent="0.2">
      <c r="B4" s="19" t="s">
        <v>2</v>
      </c>
      <c r="C4" s="4">
        <v>184</v>
      </c>
      <c r="D4" s="4">
        <v>279</v>
      </c>
      <c r="E4" s="4">
        <v>244</v>
      </c>
      <c r="F4" s="4">
        <v>314</v>
      </c>
      <c r="G4" s="4">
        <v>382</v>
      </c>
      <c r="H4" s="4">
        <v>450</v>
      </c>
      <c r="I4" s="4">
        <v>423</v>
      </c>
      <c r="J4" s="4">
        <v>410</v>
      </c>
      <c r="K4" s="4">
        <v>500</v>
      </c>
      <c r="L4" s="4">
        <v>505</v>
      </c>
    </row>
    <row r="6" spans="1:12" ht="13.5" thickBot="1" x14ac:dyDescent="0.25">
      <c r="A6" s="2" t="s">
        <v>10</v>
      </c>
    </row>
    <row r="7" spans="1:12" ht="13.5" thickBot="1" x14ac:dyDescent="0.25">
      <c r="B7" s="20" t="s">
        <v>5</v>
      </c>
      <c r="C7" s="22">
        <f>CORREL(C3:L3,C4:L4)</f>
        <v>0.9844031720273656</v>
      </c>
      <c r="D7" s="21"/>
    </row>
    <row r="8" spans="1:12" ht="13.5" thickBot="1" x14ac:dyDescent="0.25">
      <c r="B8" s="20" t="s">
        <v>19</v>
      </c>
      <c r="C8" s="22">
        <f>C7^2</f>
        <v>0.96904960509753912</v>
      </c>
      <c r="D8" s="22">
        <f>RSQ(C3:L3,C4:L4)</f>
        <v>0.96904960509753957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/>
  </sheetViews>
  <sheetFormatPr defaultColWidth="9.140625" defaultRowHeight="12.75" x14ac:dyDescent="0.2"/>
  <cols>
    <col min="1" max="1" width="5.42578125" style="5" customWidth="1"/>
    <col min="2" max="2" width="16.5703125" style="6" customWidth="1"/>
    <col min="3" max="12" width="7.570312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3">
        <v>35</v>
      </c>
      <c r="D3" s="3">
        <v>40</v>
      </c>
      <c r="E3" s="3">
        <v>45</v>
      </c>
      <c r="F3" s="3">
        <v>50</v>
      </c>
      <c r="G3" s="3">
        <v>65</v>
      </c>
      <c r="H3" s="3">
        <v>70</v>
      </c>
      <c r="I3" s="3">
        <v>70</v>
      </c>
      <c r="J3" s="3">
        <v>75</v>
      </c>
      <c r="K3" s="3">
        <v>85</v>
      </c>
      <c r="L3" s="3">
        <v>100</v>
      </c>
    </row>
    <row r="4" spans="1:13" s="6" customFormat="1" x14ac:dyDescent="0.2">
      <c r="A4" s="5"/>
      <c r="B4" s="7" t="s">
        <v>8</v>
      </c>
      <c r="C4" s="4">
        <v>153</v>
      </c>
      <c r="D4" s="4">
        <v>240</v>
      </c>
      <c r="E4" s="4">
        <v>192</v>
      </c>
      <c r="F4" s="4">
        <v>410</v>
      </c>
      <c r="G4" s="4">
        <v>332</v>
      </c>
      <c r="H4" s="4">
        <v>550</v>
      </c>
      <c r="I4" s="4">
        <v>410</v>
      </c>
      <c r="J4" s="4">
        <v>395</v>
      </c>
      <c r="K4" s="4">
        <v>375</v>
      </c>
      <c r="L4" s="4">
        <v>705</v>
      </c>
    </row>
    <row r="5" spans="1:13" s="6" customFormat="1" ht="12.75" customHeight="1" x14ac:dyDescent="0.2">
      <c r="A5" s="5"/>
    </row>
    <row r="6" spans="1:13" s="6" customFormat="1" ht="12.75" customHeight="1" x14ac:dyDescent="0.2">
      <c r="A6" s="5"/>
      <c r="B6" s="7" t="s">
        <v>9</v>
      </c>
      <c r="C6" s="10">
        <v>55</v>
      </c>
    </row>
    <row r="7" spans="1:13" s="6" customFormat="1" ht="12.75" customHeight="1" x14ac:dyDescent="0.2">
      <c r="A7" s="5"/>
    </row>
    <row r="8" spans="1:13" s="6" customFormat="1" ht="12.75" customHeight="1" thickBot="1" x14ac:dyDescent="0.25">
      <c r="A8" s="6" t="s">
        <v>10</v>
      </c>
    </row>
    <row r="9" spans="1:13" s="6" customFormat="1" ht="13.5" thickBot="1" x14ac:dyDescent="0.25">
      <c r="B9" s="7" t="s">
        <v>4</v>
      </c>
      <c r="C9" s="16">
        <f>SLOPE(C4:L4,C3:L3)</f>
        <v>6.6593209481101869</v>
      </c>
      <c r="D9" s="7"/>
      <c r="E9" s="7"/>
      <c r="F9" s="7"/>
    </row>
    <row r="10" spans="1:13" s="6" customFormat="1" ht="13.5" thickBot="1" x14ac:dyDescent="0.25">
      <c r="B10" s="7" t="s">
        <v>17</v>
      </c>
      <c r="C10" s="18">
        <f>INTERCEPT(C4:L4,C3:L3)</f>
        <v>-46.666880204996858</v>
      </c>
      <c r="D10" s="7"/>
      <c r="E10" s="7"/>
      <c r="F10" s="7"/>
    </row>
    <row r="11" spans="1:13" s="6" customFormat="1" ht="12.75" customHeight="1" thickBot="1" x14ac:dyDescent="0.25">
      <c r="B11" s="7"/>
    </row>
    <row r="12" spans="1:13" s="6" customFormat="1" ht="12.75" customHeight="1" thickBot="1" x14ac:dyDescent="0.25">
      <c r="B12" s="7" t="s">
        <v>18</v>
      </c>
      <c r="C12" s="17">
        <f>C9*C6+C10</f>
        <v>319.59577194106345</v>
      </c>
    </row>
    <row r="13" spans="1:13" s="6" customFormat="1" ht="12.75" customHeight="1" x14ac:dyDescent="0.2">
      <c r="B13" s="7"/>
    </row>
    <row r="14" spans="1:13" x14ac:dyDescent="0.2">
      <c r="A14" s="6"/>
    </row>
    <row r="15" spans="1:13" x14ac:dyDescent="0.2">
      <c r="A15" s="14"/>
    </row>
    <row r="16" spans="1:13" x14ac:dyDescent="0.2">
      <c r="A16" s="15"/>
    </row>
    <row r="18" spans="1:1" x14ac:dyDescent="0.2">
      <c r="A18" s="6"/>
    </row>
    <row r="19" spans="1:1" x14ac:dyDescent="0.2">
      <c r="A19" s="6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ColWidth="9.140625" defaultRowHeight="12.75" x14ac:dyDescent="0.2"/>
  <cols>
    <col min="1" max="1" width="5.42578125" style="5" customWidth="1"/>
    <col min="2" max="2" width="16.5703125" style="6" customWidth="1"/>
    <col min="3" max="12" width="7.5703125" style="5" customWidth="1"/>
    <col min="13" max="16384" width="9.140625" style="5"/>
  </cols>
  <sheetData>
    <row r="1" spans="1:13" x14ac:dyDescent="0.2">
      <c r="A1" s="5" t="s">
        <v>6</v>
      </c>
    </row>
    <row r="2" spans="1:13" s="6" customFormat="1" x14ac:dyDescent="0.2">
      <c r="B2" s="7" t="s">
        <v>0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9"/>
    </row>
    <row r="3" spans="1:13" s="6" customFormat="1" x14ac:dyDescent="0.2">
      <c r="B3" s="7" t="s">
        <v>7</v>
      </c>
      <c r="C3" s="3">
        <v>35</v>
      </c>
      <c r="D3" s="3">
        <v>40</v>
      </c>
      <c r="E3" s="3">
        <v>45</v>
      </c>
      <c r="F3" s="3">
        <v>50</v>
      </c>
      <c r="G3" s="3">
        <v>65</v>
      </c>
      <c r="H3" s="3">
        <v>70</v>
      </c>
      <c r="I3" s="3">
        <v>70</v>
      </c>
      <c r="J3" s="3">
        <v>75</v>
      </c>
      <c r="K3" s="3">
        <v>85</v>
      </c>
      <c r="L3" s="3">
        <v>100</v>
      </c>
    </row>
    <row r="4" spans="1:13" s="6" customFormat="1" x14ac:dyDescent="0.2">
      <c r="A4" s="5"/>
      <c r="B4" s="7" t="s">
        <v>8</v>
      </c>
      <c r="C4" s="4">
        <v>153</v>
      </c>
      <c r="D4" s="4">
        <v>240</v>
      </c>
      <c r="E4" s="4">
        <v>192</v>
      </c>
      <c r="F4" s="4">
        <v>410</v>
      </c>
      <c r="G4" s="4">
        <v>332</v>
      </c>
      <c r="H4" s="4">
        <v>550</v>
      </c>
      <c r="I4" s="4">
        <v>410</v>
      </c>
      <c r="J4" s="4">
        <v>395</v>
      </c>
      <c r="K4" s="4">
        <v>375</v>
      </c>
      <c r="L4" s="4">
        <v>705</v>
      </c>
    </row>
    <row r="5" spans="1:13" s="6" customFormat="1" ht="12.75" customHeight="1" x14ac:dyDescent="0.2">
      <c r="A5" s="5"/>
    </row>
    <row r="6" spans="1:13" s="6" customFormat="1" ht="12.75" customHeight="1" x14ac:dyDescent="0.2">
      <c r="A6" s="5"/>
      <c r="B6" s="7" t="s">
        <v>9</v>
      </c>
      <c r="C6" s="10">
        <v>55</v>
      </c>
    </row>
    <row r="7" spans="1:13" s="6" customFormat="1" ht="12.75" customHeight="1" x14ac:dyDescent="0.2">
      <c r="A7" s="5"/>
    </row>
    <row r="8" spans="1:13" s="6" customFormat="1" ht="12.75" customHeight="1" thickBot="1" x14ac:dyDescent="0.25">
      <c r="A8" s="6" t="s">
        <v>10</v>
      </c>
    </row>
    <row r="9" spans="1:13" s="6" customFormat="1" ht="12.75" customHeight="1" thickBot="1" x14ac:dyDescent="0.25">
      <c r="B9" s="7" t="s">
        <v>18</v>
      </c>
      <c r="C9" s="17">
        <f>FORECAST(C6,C4:L4,C3:L3)</f>
        <v>319.59577194106345</v>
      </c>
    </row>
    <row r="10" spans="1:13" s="6" customFormat="1" ht="12.75" customHeight="1" x14ac:dyDescent="0.2">
      <c r="B10" s="7"/>
    </row>
    <row r="11" spans="1:13" x14ac:dyDescent="0.2">
      <c r="A11" s="6"/>
    </row>
    <row r="12" spans="1:13" x14ac:dyDescent="0.2">
      <c r="A12" s="14"/>
    </row>
    <row r="13" spans="1:13" x14ac:dyDescent="0.2">
      <c r="A13" s="15"/>
    </row>
    <row r="15" spans="1:13" s="6" customForma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6" customForma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Ex 1 Data</vt:lpstr>
      <vt:lpstr>Ex 2 Data</vt:lpstr>
      <vt:lpstr>Ex 3 Basic Stat</vt:lpstr>
      <vt:lpstr>Ex 3 Named Stat</vt:lpstr>
      <vt:lpstr>Ex 3 Named Excel</vt:lpstr>
      <vt:lpstr>Ex 3 Named Excel 2</vt:lpstr>
      <vt:lpstr>Ex 4 Data</vt:lpstr>
      <vt:lpstr>Ex 5 Named Excel</vt:lpstr>
      <vt:lpstr>Ex 5 Named Excel 2</vt:lpstr>
      <vt:lpstr>Ex 6 Data</vt:lpstr>
      <vt:lpstr>Ex 1 Scatter</vt:lpstr>
      <vt:lpstr>Ex 2 Scatter</vt:lpstr>
      <vt:lpstr>Ex 4 Scatter</vt:lpstr>
      <vt:lpstr>Ex 6 Scatter</vt:lpstr>
    </vt:vector>
  </TitlesOfParts>
  <Company>The Pete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Regan</dc:creator>
  <cp:lastModifiedBy>Peter</cp:lastModifiedBy>
  <cp:lastPrinted>2001-08-15T18:00:40Z</cp:lastPrinted>
  <dcterms:created xsi:type="dcterms:W3CDTF">2001-07-24T21:16:46Z</dcterms:created>
  <dcterms:modified xsi:type="dcterms:W3CDTF">2014-07-19T20:29:59Z</dcterms:modified>
</cp:coreProperties>
</file>